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C:\Users\mkhabesg\Documents\COVIC 19\2025 - 2026\Contracts 2025\Substation Contract\"/>
    </mc:Choice>
  </mc:AlternateContent>
  <xr:revisionPtr revIDLastSave="0" documentId="13_ncr:1_{F75090A3-9689-4941-93ED-E0666EB3598C}" xr6:coauthVersionLast="47" xr6:coauthVersionMax="47" xr10:uidLastSave="{00000000-0000-0000-0000-000000000000}"/>
  <bookViews>
    <workbookView xWindow="-110" yWindow="-110" windowWidth="19420" windowHeight="10300" firstSheet="2" activeTab="4" xr2:uid="{E3DE6291-AD47-45E9-8F30-93FAEFE43AFA}"/>
  </bookViews>
  <sheets>
    <sheet name="Terrace and Stormwater Drainage" sheetId="1" state="hidden" r:id="rId1"/>
    <sheet name="COLTO 2100" sheetId="2" state="hidden" r:id="rId2"/>
    <sheet name=" Proposed Control" sheetId="7" r:id="rId3"/>
    <sheet name=" Proposed Misc" sheetId="8" r:id="rId4"/>
    <sheet name="Summary" sheetId="4" r:id="rId5"/>
  </sheets>
  <definedNames>
    <definedName name="_8.3.2">#REF!</definedName>
    <definedName name="_xlnm._FilterDatabase" localSheetId="2" hidden="1">' Proposed Control'!$A$4:$G$21</definedName>
    <definedName name="_xlnm.Print_Area" localSheetId="2">' Proposed Control'!$A$1:$I$386</definedName>
    <definedName name="_xlnm.Print_Area" localSheetId="3">' Proposed Misc'!$A$1:$H$41</definedName>
    <definedName name="_xlnm.Print_Area" localSheetId="0">'Terrace and Stormwater Drainage'!$A$1:$G$385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4" l="1"/>
  <c r="G385" i="7"/>
  <c r="C6" i="4"/>
  <c r="C5" i="4"/>
  <c r="C4" i="4"/>
  <c r="C7" i="4"/>
  <c r="C8" i="4"/>
  <c r="C9" i="4"/>
  <c r="C10" i="4"/>
  <c r="C11" i="4"/>
  <c r="C12" i="4"/>
  <c r="A134" i="7"/>
  <c r="A135" i="7"/>
  <c r="A136" i="7"/>
  <c r="A137" i="7"/>
  <c r="A138" i="7"/>
  <c r="A139" i="7"/>
  <c r="A140" i="7"/>
  <c r="A141" i="7"/>
  <c r="A142" i="7"/>
  <c r="A143" i="7"/>
  <c r="A144" i="7"/>
  <c r="A145" i="7"/>
  <c r="A146" i="7"/>
  <c r="A124" i="7"/>
  <c r="A125" i="7"/>
  <c r="A126" i="7"/>
  <c r="A127" i="7"/>
  <c r="A128" i="7"/>
  <c r="A129" i="7"/>
  <c r="A130" i="7"/>
  <c r="A131" i="7"/>
  <c r="A132" i="7"/>
  <c r="A72" i="7"/>
  <c r="A73" i="7"/>
  <c r="A74" i="7"/>
  <c r="A75" i="7"/>
  <c r="A76" i="7"/>
  <c r="A77" i="7"/>
  <c r="A78" i="7"/>
  <c r="A79" i="7"/>
  <c r="G138" i="1"/>
  <c r="G43" i="1"/>
  <c r="G162" i="1"/>
  <c r="G154" i="1"/>
  <c r="G357" i="1"/>
  <c r="G356" i="1"/>
  <c r="G355" i="1"/>
  <c r="G354" i="1"/>
  <c r="G353" i="1"/>
  <c r="G352" i="1"/>
  <c r="G351" i="1"/>
  <c r="G350" i="1"/>
  <c r="G349" i="1"/>
  <c r="G348" i="1"/>
  <c r="G347" i="1"/>
  <c r="G346" i="1"/>
  <c r="G345" i="1"/>
  <c r="G344" i="1"/>
  <c r="G343" i="1"/>
  <c r="G342" i="1"/>
  <c r="G341" i="1"/>
  <c r="G340" i="1"/>
  <c r="G339" i="1"/>
  <c r="G338" i="1"/>
  <c r="G337" i="1"/>
  <c r="G336" i="1"/>
  <c r="G335" i="1"/>
  <c r="G334" i="1"/>
  <c r="G333" i="1"/>
  <c r="G332" i="1"/>
  <c r="G331" i="1"/>
  <c r="G330" i="1"/>
  <c r="G329" i="1"/>
  <c r="G328" i="1"/>
  <c r="G327" i="1"/>
  <c r="G358" i="1"/>
  <c r="H416" i="2"/>
  <c r="H415" i="2"/>
  <c r="H414" i="2"/>
  <c r="H413" i="2"/>
  <c r="H412" i="2"/>
  <c r="H411" i="2"/>
  <c r="H410" i="2"/>
  <c r="H409" i="2"/>
  <c r="H408" i="2"/>
  <c r="H407" i="2"/>
  <c r="H406" i="2"/>
  <c r="H405" i="2"/>
  <c r="H404" i="2"/>
  <c r="H403" i="2"/>
  <c r="H402" i="2"/>
  <c r="H401" i="2"/>
  <c r="H400" i="2"/>
  <c r="H399" i="2"/>
  <c r="H398" i="2"/>
  <c r="H397" i="2"/>
  <c r="H396" i="2"/>
  <c r="H395" i="2"/>
  <c r="H394" i="2"/>
  <c r="H393" i="2"/>
  <c r="H392" i="2"/>
  <c r="H391" i="2"/>
  <c r="H390" i="2"/>
  <c r="H389" i="2"/>
  <c r="H388" i="2"/>
  <c r="H387" i="2"/>
  <c r="H386" i="2"/>
  <c r="H385" i="2"/>
  <c r="H384" i="2"/>
  <c r="H383" i="2"/>
  <c r="H382" i="2"/>
  <c r="H381" i="2"/>
  <c r="H380" i="2"/>
  <c r="H379" i="2"/>
  <c r="H378" i="2"/>
  <c r="H377" i="2"/>
  <c r="H376" i="2"/>
  <c r="H375" i="2"/>
  <c r="H374" i="2"/>
  <c r="H373" i="2"/>
  <c r="H372" i="2"/>
  <c r="H371" i="2"/>
  <c r="H370" i="2"/>
  <c r="H369" i="2"/>
  <c r="H368" i="2"/>
  <c r="H367" i="2"/>
  <c r="H366" i="2"/>
  <c r="H365" i="2"/>
  <c r="H364" i="2"/>
  <c r="H363" i="2"/>
  <c r="H362" i="2"/>
  <c r="H361" i="2"/>
  <c r="H352" i="2"/>
  <c r="H346" i="2"/>
  <c r="H345" i="2"/>
  <c r="H344" i="2"/>
  <c r="H343" i="2"/>
  <c r="H342" i="2"/>
  <c r="H341" i="2"/>
  <c r="H340" i="2"/>
  <c r="H339" i="2"/>
  <c r="H338" i="2"/>
  <c r="H337" i="2"/>
  <c r="H336" i="2"/>
  <c r="H335" i="2"/>
  <c r="H334" i="2"/>
  <c r="H333" i="2"/>
  <c r="H332" i="2"/>
  <c r="H331" i="2"/>
  <c r="H330" i="2"/>
  <c r="H329" i="2"/>
  <c r="H328" i="2"/>
  <c r="H327" i="2"/>
  <c r="H326" i="2"/>
  <c r="H325" i="2"/>
  <c r="H324" i="2"/>
  <c r="H323" i="2"/>
  <c r="H322" i="2"/>
  <c r="H321" i="2"/>
  <c r="H320" i="2"/>
  <c r="H319" i="2"/>
  <c r="H318" i="2"/>
  <c r="H317" i="2"/>
  <c r="H316" i="2"/>
  <c r="H315" i="2"/>
  <c r="H314" i="2"/>
  <c r="H313" i="2"/>
  <c r="H312" i="2"/>
  <c r="H311" i="2"/>
  <c r="H310" i="2"/>
  <c r="H309" i="2"/>
  <c r="H308" i="2"/>
  <c r="H307" i="2"/>
  <c r="H306" i="2"/>
  <c r="H305" i="2"/>
  <c r="H304" i="2"/>
  <c r="H303" i="2"/>
  <c r="H302" i="2"/>
  <c r="H301" i="2"/>
  <c r="H300" i="2"/>
  <c r="H299" i="2"/>
  <c r="H298" i="2"/>
  <c r="H297" i="2"/>
  <c r="H296" i="2"/>
  <c r="H295" i="2"/>
  <c r="H294" i="2"/>
  <c r="H293" i="2"/>
  <c r="H292" i="2"/>
  <c r="H291" i="2"/>
  <c r="H282" i="2"/>
  <c r="H276" i="2"/>
  <c r="H275" i="2"/>
  <c r="H274" i="2"/>
  <c r="H273" i="2"/>
  <c r="H272" i="2"/>
  <c r="H271" i="2"/>
  <c r="H270" i="2"/>
  <c r="H269" i="2"/>
  <c r="H268" i="2"/>
  <c r="H267" i="2"/>
  <c r="H266" i="2"/>
  <c r="H265" i="2"/>
  <c r="H264" i="2"/>
  <c r="H263" i="2"/>
  <c r="H262" i="2"/>
  <c r="H261" i="2"/>
  <c r="H260" i="2"/>
  <c r="H259" i="2"/>
  <c r="H258" i="2"/>
  <c r="H257" i="2"/>
  <c r="H256" i="2"/>
  <c r="H255" i="2"/>
  <c r="H254" i="2"/>
  <c r="H253" i="2"/>
  <c r="H252" i="2"/>
  <c r="H251" i="2"/>
  <c r="H250" i="2"/>
  <c r="H249" i="2"/>
  <c r="H248" i="2"/>
  <c r="H247" i="2"/>
  <c r="H246" i="2"/>
  <c r="H245" i="2"/>
  <c r="H244" i="2"/>
  <c r="H243" i="2"/>
  <c r="H242" i="2"/>
  <c r="H241" i="2"/>
  <c r="H240" i="2"/>
  <c r="H239" i="2"/>
  <c r="H238" i="2"/>
  <c r="H237" i="2"/>
  <c r="H236" i="2"/>
  <c r="H235" i="2"/>
  <c r="H234" i="2"/>
  <c r="H233" i="2"/>
  <c r="H232" i="2"/>
  <c r="H231" i="2"/>
  <c r="H230" i="2"/>
  <c r="H229" i="2"/>
  <c r="H228" i="2"/>
  <c r="H227" i="2"/>
  <c r="H226" i="2"/>
  <c r="H225" i="2"/>
  <c r="H224" i="2"/>
  <c r="H223" i="2"/>
  <c r="H222" i="2"/>
  <c r="H221" i="2"/>
  <c r="H212" i="2"/>
  <c r="H206" i="2"/>
  <c r="H205" i="2"/>
  <c r="H204" i="2"/>
  <c r="H203" i="2"/>
  <c r="H202" i="2"/>
  <c r="H201" i="2"/>
  <c r="H200" i="2"/>
  <c r="H199" i="2"/>
  <c r="H198" i="2"/>
  <c r="H197" i="2"/>
  <c r="H196" i="2"/>
  <c r="H195" i="2"/>
  <c r="H194" i="2"/>
  <c r="H193" i="2"/>
  <c r="H192" i="2"/>
  <c r="H191" i="2"/>
  <c r="H190" i="2"/>
  <c r="H189" i="2"/>
  <c r="H188" i="2"/>
  <c r="H187" i="2"/>
  <c r="H186" i="2"/>
  <c r="H185" i="2"/>
  <c r="H184" i="2"/>
  <c r="H183" i="2"/>
  <c r="H182" i="2"/>
  <c r="H181" i="2"/>
  <c r="H180" i="2"/>
  <c r="H179" i="2"/>
  <c r="H178" i="2"/>
  <c r="H177" i="2"/>
  <c r="H176" i="2"/>
  <c r="H175" i="2"/>
  <c r="H174" i="2"/>
  <c r="H173" i="2"/>
  <c r="H172" i="2"/>
  <c r="H171" i="2"/>
  <c r="H170" i="2"/>
  <c r="H169" i="2"/>
  <c r="H168" i="2"/>
  <c r="H167" i="2"/>
  <c r="H166" i="2"/>
  <c r="H165" i="2"/>
  <c r="H164" i="2"/>
  <c r="H163" i="2"/>
  <c r="H162" i="2"/>
  <c r="H161" i="2"/>
  <c r="H160" i="2"/>
  <c r="H159" i="2"/>
  <c r="H158" i="2"/>
  <c r="H157" i="2"/>
  <c r="H156" i="2"/>
  <c r="H155" i="2"/>
  <c r="H154" i="2"/>
  <c r="H153" i="2"/>
  <c r="H152" i="2"/>
  <c r="H151" i="2"/>
  <c r="H142" i="2"/>
  <c r="H136" i="2"/>
  <c r="H135" i="2"/>
  <c r="H134" i="2"/>
  <c r="H133" i="2"/>
  <c r="H132" i="2"/>
  <c r="H131" i="2"/>
  <c r="H130" i="2"/>
  <c r="H129" i="2"/>
  <c r="H128" i="2"/>
  <c r="H127" i="2"/>
  <c r="H126" i="2"/>
  <c r="H125" i="2"/>
  <c r="H124" i="2"/>
  <c r="H123" i="2"/>
  <c r="H122" i="2"/>
  <c r="H121" i="2"/>
  <c r="H120"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H89" i="2"/>
  <c r="H88" i="2"/>
  <c r="H87" i="2"/>
  <c r="H86" i="2"/>
  <c r="H85" i="2"/>
  <c r="H84" i="2"/>
  <c r="H83" i="2"/>
  <c r="H82" i="2"/>
  <c r="H81" i="2"/>
  <c r="H72"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68" i="2"/>
  <c r="H79" i="2"/>
  <c r="H138" i="2"/>
  <c r="H149" i="2"/>
  <c r="H208" i="2"/>
  <c r="H219" i="2"/>
  <c r="H278" i="2"/>
  <c r="H289" i="2"/>
  <c r="H348" i="2"/>
  <c r="H359" i="2"/>
  <c r="H418" i="2"/>
  <c r="G279" i="1"/>
  <c r="G282" i="1"/>
  <c r="G321" i="1"/>
  <c r="G239" i="1"/>
  <c r="G240" i="1"/>
  <c r="G245" i="1"/>
  <c r="G246" i="1"/>
  <c r="G248" i="1"/>
  <c r="G249" i="1"/>
  <c r="G250" i="1"/>
  <c r="G251" i="1"/>
  <c r="G252" i="1"/>
  <c r="G254" i="1"/>
  <c r="G255" i="1"/>
  <c r="G256" i="1"/>
  <c r="G257" i="1"/>
  <c r="G258" i="1"/>
  <c r="G259" i="1"/>
  <c r="G260" i="1"/>
  <c r="G264" i="1"/>
  <c r="G265" i="1"/>
  <c r="G266" i="1"/>
  <c r="G267" i="1"/>
  <c r="G268" i="1"/>
  <c r="G269" i="1"/>
  <c r="G270" i="1"/>
  <c r="G238" i="1"/>
  <c r="G271" i="1"/>
  <c r="G376" i="1"/>
  <c r="C367" i="1"/>
  <c r="F367" i="1"/>
  <c r="G153" i="1"/>
  <c r="G20" i="1"/>
  <c r="G7" i="1"/>
  <c r="G47" i="1"/>
  <c r="G372" i="1"/>
  <c r="G190" i="1"/>
  <c r="G191" i="1"/>
  <c r="G232"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85" i="1"/>
  <c r="G173" i="1"/>
  <c r="G175" i="1"/>
  <c r="G176" i="1"/>
  <c r="G177" i="1"/>
  <c r="G178" i="1"/>
  <c r="G179" i="1"/>
  <c r="G165" i="1"/>
  <c r="G137" i="1"/>
  <c r="G139" i="1"/>
  <c r="G140" i="1"/>
  <c r="G144" i="1"/>
  <c r="G156" i="1"/>
  <c r="G145" i="1"/>
  <c r="G146" i="1"/>
  <c r="G147" i="1"/>
  <c r="G150" i="1"/>
  <c r="G152" i="1"/>
  <c r="G159" i="1"/>
  <c r="G166" i="1"/>
  <c r="G167" i="1"/>
  <c r="G168" i="1"/>
  <c r="G169" i="1"/>
  <c r="G185" i="1"/>
  <c r="G170" i="1"/>
  <c r="G171" i="1"/>
  <c r="G172" i="1"/>
  <c r="G180" i="1"/>
  <c r="G181" i="1"/>
  <c r="G182" i="1"/>
  <c r="G183" i="1"/>
  <c r="G184" i="1"/>
  <c r="G136" i="1"/>
  <c r="G129" i="1"/>
  <c r="G128" i="1"/>
  <c r="G127" i="1"/>
  <c r="G118" i="1"/>
  <c r="G117" i="1"/>
  <c r="G105" i="1"/>
  <c r="G100" i="1"/>
  <c r="G99" i="1"/>
  <c r="G98" i="1"/>
  <c r="G96" i="1"/>
  <c r="G95" i="1"/>
  <c r="G94" i="1"/>
  <c r="G93" i="1"/>
  <c r="G130" i="1"/>
  <c r="G56" i="1"/>
  <c r="G10" i="1"/>
  <c r="G9" i="1"/>
  <c r="G11" i="1"/>
  <c r="G12" i="1"/>
  <c r="G13" i="1"/>
  <c r="G14" i="1"/>
  <c r="G15" i="1"/>
  <c r="G16" i="1"/>
  <c r="G17" i="1"/>
  <c r="G18" i="1"/>
  <c r="G19" i="1"/>
  <c r="G21" i="1"/>
  <c r="G22" i="1"/>
  <c r="G23" i="1"/>
  <c r="G24" i="1"/>
  <c r="G25" i="1"/>
  <c r="G26" i="1"/>
  <c r="G27" i="1"/>
  <c r="G28" i="1"/>
  <c r="G29" i="1"/>
  <c r="G30" i="1"/>
  <c r="G31" i="1"/>
  <c r="G32" i="1"/>
  <c r="G33" i="1"/>
  <c r="G34" i="1"/>
  <c r="G35" i="1"/>
  <c r="G36" i="1"/>
  <c r="G37" i="1"/>
  <c r="G38" i="1"/>
  <c r="G39" i="1"/>
  <c r="G40" i="1"/>
  <c r="G41" i="1"/>
  <c r="G42" i="1"/>
  <c r="G51" i="1"/>
  <c r="G52" i="1"/>
  <c r="G89" i="1"/>
  <c r="G53" i="1"/>
  <c r="G54" i="1"/>
  <c r="G57" i="1"/>
  <c r="G58" i="1"/>
  <c r="G63" i="1"/>
  <c r="G75" i="1"/>
  <c r="G76" i="1"/>
  <c r="G86" i="1"/>
  <c r="G87" i="1"/>
  <c r="G88" i="1"/>
  <c r="G380" i="1"/>
  <c r="G383" i="1"/>
  <c r="G374" i="1"/>
  <c r="C14" i="4"/>
  <c r="A147" i="7"/>
  <c r="A148" i="7"/>
  <c r="A149" i="7"/>
  <c r="A150" i="7"/>
  <c r="A151" i="7"/>
  <c r="A152" i="7"/>
  <c r="A153" i="7"/>
  <c r="A154" i="7"/>
  <c r="A155" i="7"/>
  <c r="A156" i="7"/>
  <c r="A157" i="7"/>
  <c r="A158" i="7"/>
  <c r="A159" i="7"/>
  <c r="A160" i="7"/>
  <c r="A161" i="7"/>
  <c r="A162" i="7"/>
  <c r="A163" i="7"/>
</calcChain>
</file>

<file path=xl/sharedStrings.xml><?xml version="1.0" encoding="utf-8"?>
<sst xmlns="http://schemas.openxmlformats.org/spreadsheetml/2006/main" count="2281" uniqueCount="961">
  <si>
    <t>Item 
No.</t>
  </si>
  <si>
    <t>Description</t>
  </si>
  <si>
    <t>Unit</t>
  </si>
  <si>
    <t>Quantity</t>
  </si>
  <si>
    <t>Rate</t>
  </si>
  <si>
    <t>Amount (R)</t>
  </si>
  <si>
    <t>month</t>
  </si>
  <si>
    <t>Rate Only</t>
  </si>
  <si>
    <t xml:space="preserve"> Clause</t>
  </si>
  <si>
    <t>A1</t>
  </si>
  <si>
    <t>Fixed  charge items</t>
  </si>
  <si>
    <t>A1.1</t>
  </si>
  <si>
    <t>8.3.1</t>
  </si>
  <si>
    <t>Contractual requirements</t>
  </si>
  <si>
    <t>sum</t>
  </si>
  <si>
    <t>8.3.2.3</t>
  </si>
  <si>
    <t>Establish facilities on the site</t>
  </si>
  <si>
    <t>A2</t>
  </si>
  <si>
    <t>Facilities for the Contractor</t>
  </si>
  <si>
    <t>A3</t>
  </si>
  <si>
    <t>A2.1</t>
  </si>
  <si>
    <t>Office and storage shed</t>
  </si>
  <si>
    <t>A2.2</t>
  </si>
  <si>
    <t>A2.3</t>
  </si>
  <si>
    <t>A2.4</t>
  </si>
  <si>
    <t>A2.5</t>
  </si>
  <si>
    <t>A2.6</t>
  </si>
  <si>
    <t>A2.7</t>
  </si>
  <si>
    <t>A2.8</t>
  </si>
  <si>
    <t>A2.9</t>
  </si>
  <si>
    <t>A2.10</t>
  </si>
  <si>
    <t>Workshops</t>
  </si>
  <si>
    <t>Laboratories</t>
  </si>
  <si>
    <t>Living accomodation</t>
  </si>
  <si>
    <t>Ablution and latrine facilities</t>
  </si>
  <si>
    <t>A2.11</t>
  </si>
  <si>
    <t>A2.12</t>
  </si>
  <si>
    <t>A2.13</t>
  </si>
  <si>
    <t>A2.14</t>
  </si>
  <si>
    <t>Tools and equipment</t>
  </si>
  <si>
    <t>Water supplies</t>
  </si>
  <si>
    <t>Electric power</t>
  </si>
  <si>
    <t>Communication</t>
  </si>
  <si>
    <t>Setting out of the works</t>
  </si>
  <si>
    <t>Dealing with water</t>
  </si>
  <si>
    <t>Access and accomodation of traffic</t>
  </si>
  <si>
    <t>Other fixed charge obligations</t>
  </si>
  <si>
    <t>Removal of site establishment on completion</t>
  </si>
  <si>
    <t>8.3.3</t>
  </si>
  <si>
    <t>8.3.4</t>
  </si>
  <si>
    <t>Facities for the Engineer</t>
  </si>
  <si>
    <t>A3.1</t>
  </si>
  <si>
    <t>Survey Equipment</t>
  </si>
  <si>
    <t>A4</t>
  </si>
  <si>
    <t>Time related requirements</t>
  </si>
  <si>
    <t>A4.1</t>
  </si>
  <si>
    <t>8.4.1</t>
  </si>
  <si>
    <t>Operate and maitain facilities on the Site for the duration of construction except  where otherwise stated</t>
  </si>
  <si>
    <t>8.4.2.2</t>
  </si>
  <si>
    <t>A5</t>
  </si>
  <si>
    <t>A5.1</t>
  </si>
  <si>
    <t>A5.2</t>
  </si>
  <si>
    <t>A5.3</t>
  </si>
  <si>
    <t>A5.4</t>
  </si>
  <si>
    <t>A5.5</t>
  </si>
  <si>
    <t>A5.6</t>
  </si>
  <si>
    <t>A5.7</t>
  </si>
  <si>
    <t>A5.8</t>
  </si>
  <si>
    <t>A5.9</t>
  </si>
  <si>
    <t>A5.10</t>
  </si>
  <si>
    <t>A5.11</t>
  </si>
  <si>
    <t>A5.12</t>
  </si>
  <si>
    <t>A5.13</t>
  </si>
  <si>
    <t>A5.14</t>
  </si>
  <si>
    <t>Supervision for duration of construction</t>
  </si>
  <si>
    <t>A5.15</t>
  </si>
  <si>
    <t>Company andHead Office overhead costs for the duration of the contract</t>
  </si>
  <si>
    <t>8.4.5</t>
  </si>
  <si>
    <t>8.4.3</t>
  </si>
  <si>
    <t>8.4.4</t>
  </si>
  <si>
    <t>8.4.2.1</t>
  </si>
  <si>
    <t>A6</t>
  </si>
  <si>
    <t>A6.1</t>
  </si>
  <si>
    <t>8.7-</t>
  </si>
  <si>
    <t>A7</t>
  </si>
  <si>
    <t>Daywork</t>
  </si>
  <si>
    <t>A7.1</t>
  </si>
  <si>
    <t>PSA8-3</t>
  </si>
  <si>
    <t>Labour</t>
  </si>
  <si>
    <t>A7.2</t>
  </si>
  <si>
    <t>A7.1.1</t>
  </si>
  <si>
    <t>Skilled labour</t>
  </si>
  <si>
    <t>A7.1.2</t>
  </si>
  <si>
    <t>A7.1.3</t>
  </si>
  <si>
    <t>Semi-skilled labour</t>
  </si>
  <si>
    <t>Unskilled labour</t>
  </si>
  <si>
    <t>h</t>
  </si>
  <si>
    <t>SABS 1200 A</t>
  </si>
  <si>
    <t>A7.2.1</t>
  </si>
  <si>
    <r>
      <t xml:space="preserve">Contructor's own plant </t>
    </r>
    <r>
      <rPr>
        <sz val="8"/>
        <rFont val="Arial"/>
        <family val="2"/>
      </rPr>
      <t>(Tender must provide details of suitable plant)</t>
    </r>
  </si>
  <si>
    <t>Manufacturer</t>
  </si>
  <si>
    <t>Model</t>
  </si>
  <si>
    <t>A7.2.2</t>
  </si>
  <si>
    <t>A7.2.3</t>
  </si>
  <si>
    <t>A7.2.4</t>
  </si>
  <si>
    <t xml:space="preserve">Excavator-Minimum power: 75kW      (Similar to "Cat 215")   </t>
  </si>
  <si>
    <t xml:space="preserve">TL Backator-Minimum power: 50kW     (Similar to "Case 580G")   </t>
  </si>
  <si>
    <t xml:space="preserve">Front end  loader-Minimum power: 60kW     (Similar to "Cat 920")   </t>
  </si>
  <si>
    <t>A7.2.5</t>
  </si>
  <si>
    <t>A7.2.6</t>
  </si>
  <si>
    <t>TOTAL CARRIED FORWARD TO SUMMARY PAGE( SECTION A)</t>
  </si>
  <si>
    <t>TOTAL CARRIED FORWARD TO SUMMARY PAGE( SECTION B)</t>
  </si>
  <si>
    <t>SECTION B: BULK EARTHWORKS</t>
  </si>
  <si>
    <t>B1</t>
  </si>
  <si>
    <t>General</t>
  </si>
  <si>
    <t>B1.1</t>
  </si>
  <si>
    <t>Before starting the work the contractor  is to satisfy himself as to the accuracy of the Engineer's contour drawing. All calculations will be based on this unless notified prior to site clearance and excavations commencing.</t>
  </si>
  <si>
    <t>SABS 1200 D</t>
  </si>
  <si>
    <t>B2</t>
  </si>
  <si>
    <t>Site clearance</t>
  </si>
  <si>
    <t>B2.1</t>
  </si>
  <si>
    <t>Allow for clearing the areas for trenches, ponds and roads of all grass, weeds, shrubs, trees trunks not exceeding 200mm girth, builder's rubble, premix, etc., Allow for clearing the areas for trenches, ponds and roads of all grass, weeds, shrubs, trees trunks not exceeding 200mm girth, builder's rubble, premix, etc., including grubbing up all roots , scoffling up as required and cart away all vegetation and debris.</t>
  </si>
  <si>
    <t>8.3.1.1</t>
  </si>
  <si>
    <t>8.3.1.2</t>
  </si>
  <si>
    <t>B2.2</t>
  </si>
  <si>
    <r>
      <t>m</t>
    </r>
    <r>
      <rPr>
        <sz val="8"/>
        <color indexed="8"/>
        <rFont val="Calibri"/>
        <family val="2"/>
      </rPr>
      <t>²</t>
    </r>
  </si>
  <si>
    <r>
      <t>m</t>
    </r>
    <r>
      <rPr>
        <sz val="8"/>
        <color indexed="8"/>
        <rFont val="Calibri"/>
        <family val="2"/>
      </rPr>
      <t>³</t>
    </r>
  </si>
  <si>
    <t>Remove and grub large trees and tree stumps and spoil off site of girth (PROVISIONAL)</t>
  </si>
  <si>
    <t>a) Over 200mm and up to 1m</t>
  </si>
  <si>
    <t>b) Over 1m and up to 2m</t>
  </si>
  <si>
    <t>c) Over 2m and up to 3m</t>
  </si>
  <si>
    <t>No</t>
  </si>
  <si>
    <t>Bulk Eathworks</t>
  </si>
  <si>
    <t>Note: Contractors are to note that the prices for  the bulk excavations  are to include for the formation of buttered banks required for lateral support and for ramps for the removal of excavated material and shall also include for all tests required on the drawings</t>
  </si>
  <si>
    <t>8.3.2</t>
  </si>
  <si>
    <t>B3</t>
  </si>
  <si>
    <t>B3.1</t>
  </si>
  <si>
    <t>B3.2</t>
  </si>
  <si>
    <t>Extra over excavation in earth for excavation in the intermediate material as defined in SABS 1200 D (prov)</t>
  </si>
  <si>
    <t>B3.3</t>
  </si>
  <si>
    <t>Extra over excavation in earth for excavation in hard rock material as defined in SABS 1200 D (prov)</t>
  </si>
  <si>
    <t>B4</t>
  </si>
  <si>
    <t>Fill to form platform and roadbed including compacting in layers not exceeding 150mm, well watered and compacted to 95% mod. AASHTO density (measured tight)</t>
  </si>
  <si>
    <t>B4.1</t>
  </si>
  <si>
    <t>B4.2</t>
  </si>
  <si>
    <t>From  commecial sources / borrow pit import min G6 material and fill in  150mm layer compacted to 95% mod.AASHTO density (measured tight).</t>
  </si>
  <si>
    <t>Keep excavation free of water</t>
  </si>
  <si>
    <t>B5</t>
  </si>
  <si>
    <t>Allow for keeping excavations free of water for the duration of the contract.</t>
  </si>
  <si>
    <t>item</t>
  </si>
  <si>
    <t>8.4.2.3</t>
  </si>
  <si>
    <t>SABS 1200 DM</t>
  </si>
  <si>
    <t>Roadbed preparation platform and access road</t>
  </si>
  <si>
    <t>B6.1</t>
  </si>
  <si>
    <t>Compaction of in-situ materials as well as areas of fill including scarifying for a depth of 150mm, breaking down oversize material, adding suitable material where necessary and compacting to 93% Mod. AASHTO density</t>
  </si>
  <si>
    <t>Dust control</t>
  </si>
  <si>
    <t>B7</t>
  </si>
  <si>
    <t>Dust control of all areas for the duration of the contract</t>
  </si>
  <si>
    <t>B8</t>
  </si>
  <si>
    <t>Supply and install complete as per manufacturers specification-cape concrete grass blocks(or similar approved)</t>
  </si>
  <si>
    <t>B8.1</t>
  </si>
  <si>
    <t>For embankment erosion control</t>
  </si>
  <si>
    <t>B8.2</t>
  </si>
  <si>
    <t>Existing Services</t>
  </si>
  <si>
    <t>B9</t>
  </si>
  <si>
    <t>Excavate by hand to locate existing services</t>
  </si>
  <si>
    <t>B10</t>
  </si>
  <si>
    <t>Using material from stockpiles and placing 150mm layer topsoil on embankments before grassing</t>
  </si>
  <si>
    <t>Topsoiling</t>
  </si>
  <si>
    <t>Additional tests requested by the Engineer</t>
  </si>
  <si>
    <t>B11</t>
  </si>
  <si>
    <t>Note: The contractor is to allow in his rates for all density tests required to  comply with relevant specifications and drawings and in order to ensure that the required densities are obtained. the contractor shall only be paid under the following items for tests over and above the required tests as specified by the Engineer to be done by an independent laboratory.</t>
  </si>
  <si>
    <t>B11.1</t>
  </si>
  <si>
    <t>B11.2</t>
  </si>
  <si>
    <t>B11.3</t>
  </si>
  <si>
    <t>B11.4</t>
  </si>
  <si>
    <t>B11.5</t>
  </si>
  <si>
    <t>B11.6</t>
  </si>
  <si>
    <t xml:space="preserve">Sand replacement density tests, including MOD </t>
  </si>
  <si>
    <t>Nuclear density tests, including MOD</t>
  </si>
  <si>
    <t>Road indicator tests with CBR values</t>
  </si>
  <si>
    <t>Cement/Lime content test</t>
  </si>
  <si>
    <t>UCS strength test</t>
  </si>
  <si>
    <t>10% FACT &amp; ACV</t>
  </si>
  <si>
    <t xml:space="preserve">Site Survey </t>
  </si>
  <si>
    <t>Surveyor to certify that the road levels and setting out excecuted under this contract are correct. A fully marked up survey drawing showing the "as-built" levels and setting out is to be submitted</t>
  </si>
  <si>
    <t>SUMMARY</t>
  </si>
  <si>
    <t>PRELIMINARIES AND GENERAL</t>
  </si>
  <si>
    <t>BULK EARTHWORKS</t>
  </si>
  <si>
    <t xml:space="preserve">SECTION B: </t>
  </si>
  <si>
    <t>SECTION A: PRELIMINARIES AND GENERAL</t>
  </si>
  <si>
    <t xml:space="preserve">SECTION A: </t>
  </si>
  <si>
    <t>Total of Priced Items</t>
  </si>
  <si>
    <r>
      <t>Tip truck                                                                             Minimum load mass: 4 ton                                         Minimum load capacity: 6m</t>
    </r>
    <r>
      <rPr>
        <sz val="8"/>
        <rFont val="Calibri"/>
        <family val="2"/>
      </rPr>
      <t>³</t>
    </r>
  </si>
  <si>
    <t>Vibrating plate compactor                                         Minimum power: 2kW</t>
  </si>
  <si>
    <t>Vibrating pedestrian roller                                           Minimum drum width: 0.39m                                      Minimum power: 3.7kW</t>
  </si>
  <si>
    <r>
      <t xml:space="preserve">Contructor's own plant                           </t>
    </r>
    <r>
      <rPr>
        <sz val="8"/>
        <rFont val="Arial"/>
        <family val="2"/>
      </rPr>
      <t>(Tender must provide details of suitable plant)</t>
    </r>
  </si>
  <si>
    <t xml:space="preserve">Excavator-Minimum power: 75kW                                   (Similar to "Cat 215")   </t>
  </si>
  <si>
    <t xml:space="preserve">TL Backator-Minimum power: 50kW                         (Similar to "Case 580G")   </t>
  </si>
  <si>
    <t xml:space="preserve">Front end  loader-Minimum power: 60kW                (Similar to "Cat 920")   </t>
  </si>
  <si>
    <t>Vibrating plate compactor                                          Minimum power: 2kW</t>
  </si>
  <si>
    <t>Bulk Excavations</t>
  </si>
  <si>
    <t>Cut to spoil in soft excavation</t>
  </si>
  <si>
    <t>B3.4</t>
  </si>
  <si>
    <t>Strip average 150mm thick layer of topsoil and spoil, spoil site to be determined by contractor</t>
  </si>
  <si>
    <t>From stockpile in B3.2 to spoil location determined by contractor</t>
  </si>
  <si>
    <t>Cut to stockpile in soft excavation</t>
  </si>
  <si>
    <t>SECTION F: STORMWATER DRAINAGE</t>
  </si>
  <si>
    <t>F1</t>
  </si>
  <si>
    <t>Site clearance, etc.</t>
  </si>
  <si>
    <t>F1.1</t>
  </si>
  <si>
    <t>Allow for clearing the areas for culvert contruction trenches, channels and roads of all grass, weeds, shrubs, trees with trunks not exceeding 200mm girth, builders rubble, premix, etc, including grubbing up all roots, scoffling up as required and cart away all vegetation and debris.</t>
  </si>
  <si>
    <t>m</t>
  </si>
  <si>
    <t>F2</t>
  </si>
  <si>
    <t>Excavation / Backfill</t>
  </si>
  <si>
    <t>F2.1</t>
  </si>
  <si>
    <t>Excavate in all materials for trenches, backfill, compact and dispose of suplus material</t>
  </si>
  <si>
    <t>F2.2</t>
  </si>
  <si>
    <t>Extra-over item F2.1 for excavation in intermediate material</t>
  </si>
  <si>
    <t>F2.3</t>
  </si>
  <si>
    <t>Extra-over item F2.1 for excavation in hardrock</t>
  </si>
  <si>
    <t>F2.4</t>
  </si>
  <si>
    <t>Excavate and dispose of unsuitable material in trench bottom</t>
  </si>
  <si>
    <t>F2.5</t>
  </si>
  <si>
    <t>make up deficiency in backfill material by importation from designated borrow pits</t>
  </si>
  <si>
    <t>F2.6</t>
  </si>
  <si>
    <t>Restricted  excavations in all materials for structures</t>
  </si>
  <si>
    <t>F2.6.1</t>
  </si>
  <si>
    <t>Inlet / Outlet headwalls</t>
  </si>
  <si>
    <t>F2.6.2</t>
  </si>
  <si>
    <t>Kerb inlets</t>
  </si>
  <si>
    <t>Bedding</t>
  </si>
  <si>
    <t>F 3</t>
  </si>
  <si>
    <t>Provision of bedding from trench excavation</t>
  </si>
  <si>
    <t>F3.1</t>
  </si>
  <si>
    <t>Selected granular material for bedding craddle Class C</t>
  </si>
  <si>
    <t>F3.2</t>
  </si>
  <si>
    <t>Selected fill material for blanket</t>
  </si>
  <si>
    <t>F3.3</t>
  </si>
  <si>
    <t>Soilcrete 6%</t>
  </si>
  <si>
    <t>Pipelines</t>
  </si>
  <si>
    <t>F4</t>
  </si>
  <si>
    <t>Supply, lay, bed (Class C), joint and cut on site the following concrete stormwater pipes Class 100D</t>
  </si>
  <si>
    <t>F4.1</t>
  </si>
  <si>
    <t>450mm dia</t>
  </si>
  <si>
    <t>Culverts</t>
  </si>
  <si>
    <t>F5</t>
  </si>
  <si>
    <t>F5.1</t>
  </si>
  <si>
    <t>Headwall complete as per detail on drawing for a 750x600mm culvert</t>
  </si>
  <si>
    <t>F5.2</t>
  </si>
  <si>
    <t>Headwall complete as per detail on drawing for a concrete pipe</t>
  </si>
  <si>
    <t>Manholes</t>
  </si>
  <si>
    <t>F6</t>
  </si>
  <si>
    <t>Supply all materials and construct brick manhole complete as per details for depths</t>
  </si>
  <si>
    <t>F6.1</t>
  </si>
  <si>
    <t>1m - 2m deep</t>
  </si>
  <si>
    <t>F6.2</t>
  </si>
  <si>
    <t>2m - 3m deep</t>
  </si>
  <si>
    <t>TOTAL CARRIED FORWARD TO SUMMARY PAGE( SECTION F)</t>
  </si>
  <si>
    <t xml:space="preserve">SECTION F: </t>
  </si>
  <si>
    <t>STORMWATER RETICULATION</t>
  </si>
  <si>
    <t>CONTRACT: 000437</t>
  </si>
  <si>
    <t>SCHEDULE A : ROAD CONSTRUCTION</t>
  </si>
  <si>
    <t>ITEM</t>
  </si>
  <si>
    <t>DESCRIPTION</t>
  </si>
  <si>
    <t>UNIT</t>
  </si>
  <si>
    <t>QUANTITY</t>
  </si>
  <si>
    <t>RATE</t>
  </si>
  <si>
    <t>AMOUNT</t>
  </si>
  <si>
    <t>NO</t>
  </si>
  <si>
    <t>71.01</t>
  </si>
  <si>
    <t>Concrete trial pavement:</t>
  </si>
  <si>
    <t>Mechanical construction,200mm thick</t>
  </si>
  <si>
    <t>m²</t>
  </si>
  <si>
    <t>71.02</t>
  </si>
  <si>
    <t>Texturing and curing the concrete pavement:</t>
  </si>
  <si>
    <t>(a)</t>
  </si>
  <si>
    <t>Burlap-dragged and grooved texture</t>
  </si>
  <si>
    <t>(b)</t>
  </si>
  <si>
    <t>Curing</t>
  </si>
  <si>
    <t>litre</t>
  </si>
  <si>
    <t>Brought forward</t>
  </si>
  <si>
    <t>Sealed transverse contraction joints sawn in</t>
  </si>
  <si>
    <t xml:space="preserve">two separate operations (widths as shown </t>
  </si>
  <si>
    <t>on the drawings)</t>
  </si>
  <si>
    <t>Dowel bars (mild steel),25 mm dia,</t>
  </si>
  <si>
    <t>350 mm long:</t>
  </si>
  <si>
    <t>(i)</t>
  </si>
  <si>
    <t xml:space="preserve">Installed in new concrete </t>
  </si>
  <si>
    <t>Drilling and testing of cores:</t>
  </si>
  <si>
    <t xml:space="preserve">150 mm cores drilled from the pavement </t>
  </si>
  <si>
    <t>and tested for compressive strength</t>
  </si>
  <si>
    <t xml:space="preserve"> Steel reinforcement in concrete pavement:</t>
  </si>
  <si>
    <t>Welded steel fabric</t>
  </si>
  <si>
    <t>kg</t>
  </si>
  <si>
    <t>Tie bars (mild ,16 mm dia,</t>
  </si>
  <si>
    <t>700 mm long:</t>
  </si>
  <si>
    <t>(c)</t>
  </si>
  <si>
    <t>Joints:</t>
  </si>
  <si>
    <t xml:space="preserve">Variation in the rate of application of the curing compound </t>
  </si>
  <si>
    <t xml:space="preserve">SECTION G: </t>
  </si>
  <si>
    <t>TOTAL CARRIED FORWARD TO SUMMARY PAGE( SECTION G)</t>
  </si>
  <si>
    <t>Concrete pavement 200 mm thick excluding texturing and curing</t>
  </si>
  <si>
    <t>G5.1</t>
  </si>
  <si>
    <t>G5.2</t>
  </si>
  <si>
    <t>G5.3</t>
  </si>
  <si>
    <t>m³</t>
  </si>
  <si>
    <t>t</t>
  </si>
  <si>
    <t>SABS 1200 ME</t>
  </si>
  <si>
    <t>Stabilization of Subbase layer</t>
  </si>
  <si>
    <t>8.3.5</t>
  </si>
  <si>
    <t>Chemical stabilization of the gravel layer</t>
  </si>
  <si>
    <t>8.3.8</t>
  </si>
  <si>
    <t>Stabilizing Agent Applied</t>
  </si>
  <si>
    <t>Portland cement</t>
  </si>
  <si>
    <t>COLTO 7100</t>
  </si>
  <si>
    <t xml:space="preserve"> SECTION G: CONCRETE PAVEMENT</t>
  </si>
  <si>
    <t>*SECTION G: CONCRETE PAVEMENT</t>
  </si>
  <si>
    <t>*NOTE:</t>
  </si>
  <si>
    <t>Shedule is based on COLTO (Standard Specifications For Road and Bridge works for State Road Authority)</t>
  </si>
  <si>
    <t>CONCRETE PAVEMENT</t>
  </si>
  <si>
    <t>UNIN SUBSTATION</t>
  </si>
  <si>
    <t>SECTION 2100</t>
  </si>
  <si>
    <t>DRAINS</t>
  </si>
  <si>
    <t>B21.01</t>
  </si>
  <si>
    <t>Excavation for open drains:</t>
  </si>
  <si>
    <t xml:space="preserve">Excavating soft material situated within the </t>
  </si>
  <si>
    <t xml:space="preserve">following depth ranges below the surface </t>
  </si>
  <si>
    <t>level:</t>
  </si>
  <si>
    <t>0 m up to 1,5 m</t>
  </si>
  <si>
    <t>(ii)</t>
  </si>
  <si>
    <t>Exceeding 1,5 m and up to 3,0 m</t>
  </si>
  <si>
    <t>(iii)</t>
  </si>
  <si>
    <t>Exceeding 3,0 m and up to 4,5 m</t>
  </si>
  <si>
    <t>(iv)</t>
  </si>
  <si>
    <t>Exceeding 4,5 m and up to 6,0 m</t>
  </si>
  <si>
    <t xml:space="preserve">Extra over subitem B21.01(a) for excavation </t>
  </si>
  <si>
    <t>in hard material, irrespective of depth</t>
  </si>
  <si>
    <t>21.02</t>
  </si>
  <si>
    <t>Clearing and shaping existing open drains</t>
  </si>
  <si>
    <t>B21.03</t>
  </si>
  <si>
    <t>Excavation for subsoil drainage systems:</t>
  </si>
  <si>
    <t>following depth ranges below the surface</t>
  </si>
  <si>
    <t>0 m and up to 1,5 m</t>
  </si>
  <si>
    <t>Extra over subitem B21.03(a) for excavation</t>
  </si>
  <si>
    <t>in hard material irrespective of depth</t>
  </si>
  <si>
    <t>Extra over subitem B21.03(a) for excavating</t>
  </si>
  <si>
    <t xml:space="preserve">through stabilized layers of existing </t>
  </si>
  <si>
    <t>pavement</t>
  </si>
  <si>
    <t xml:space="preserve"> 2100</t>
  </si>
  <si>
    <t>Carried forward</t>
  </si>
  <si>
    <t>Compiler select appropriate item 21.04 standard</t>
  </si>
  <si>
    <t>item or options below</t>
  </si>
  <si>
    <t>Impermeable backfilling to subsoil drainage</t>
  </si>
  <si>
    <t>systems</t>
  </si>
  <si>
    <t>OR</t>
  </si>
  <si>
    <t>B21.04</t>
  </si>
  <si>
    <t xml:space="preserve">Impermeable backfilling to subsoil drainage </t>
  </si>
  <si>
    <t>systems:</t>
  </si>
  <si>
    <t>Unstabilized natural gravel</t>
  </si>
  <si>
    <t xml:space="preserve">G5 material stabilized with 4% stabilizing </t>
  </si>
  <si>
    <t>agent</t>
  </si>
  <si>
    <t>Using the excavated material</t>
  </si>
  <si>
    <t>Using imported selected material</t>
  </si>
  <si>
    <t xml:space="preserve">Extra over subitems B21.04(a) and (b) for </t>
  </si>
  <si>
    <t>soil cement (soilcrete) backfilling containing</t>
  </si>
  <si>
    <t>. . . .% cement</t>
  </si>
  <si>
    <t>21.05</t>
  </si>
  <si>
    <t>Banks and dykes</t>
  </si>
  <si>
    <t>21.06</t>
  </si>
  <si>
    <t xml:space="preserve">Natural permeable material in subsoil </t>
  </si>
  <si>
    <t>drainage systems (crushed stone):</t>
  </si>
  <si>
    <t xml:space="preserve">Crushed stone obtained from approved </t>
  </si>
  <si>
    <t>sources on the site:</t>
  </si>
  <si>
    <t>Fine grade</t>
  </si>
  <si>
    <t>Coarse grade</t>
  </si>
  <si>
    <t>Crushed stone obtained from commercial</t>
  </si>
  <si>
    <t>sources:</t>
  </si>
  <si>
    <t>21.07</t>
  </si>
  <si>
    <t>drainage systems (sand):</t>
  </si>
  <si>
    <t xml:space="preserve">Sand obtained from approved sources on </t>
  </si>
  <si>
    <t>the site:</t>
  </si>
  <si>
    <t>Medium grade</t>
  </si>
  <si>
    <t>Sand from commercial sources:</t>
  </si>
  <si>
    <t>21.08</t>
  </si>
  <si>
    <t>Pipes in subsoil drainage systems:</t>
  </si>
  <si>
    <t xml:space="preserve">Pitch-fibre pipes and fittings complete with </t>
  </si>
  <si>
    <t>couplings:</t>
  </si>
  <si>
    <t>100 mm internal dia, perforated</t>
  </si>
  <si>
    <t>100 mm internal dia, unperforated</t>
  </si>
  <si>
    <t>150 mm internal dia, perforated</t>
  </si>
  <si>
    <t>150 mm internal dia, unperforated</t>
  </si>
  <si>
    <t xml:space="preserve">Unplasticized PVC pipes and fittings, </t>
  </si>
  <si>
    <t>normal duty, complete with couplings:</t>
  </si>
  <si>
    <t>100 mm internal dia, perforated or</t>
  </si>
  <si>
    <t>slotted</t>
  </si>
  <si>
    <t xml:space="preserve">150 mm internal dia, perforated or </t>
  </si>
  <si>
    <t xml:space="preserve">slotted </t>
  </si>
  <si>
    <t>High-density type polyethylene pressure</t>
  </si>
  <si>
    <t>(cont)</t>
  </si>
  <si>
    <t>pipes and fittings, complete with couplings</t>
  </si>
  <si>
    <t>(state size, type and class and whether or</t>
  </si>
  <si>
    <t>not perforated):</t>
  </si>
  <si>
    <t>(d)</t>
  </si>
  <si>
    <t>Concrete pipes:</t>
  </si>
  <si>
    <t>100 mm internal dia type SC . . . . .</t>
  </si>
  <si>
    <t>D-laod pipes</t>
  </si>
  <si>
    <t>150 mm internal dia type SC . . . . .</t>
  </si>
  <si>
    <t>D-load pipes</t>
  </si>
  <si>
    <t xml:space="preserve">. . . mm internal dia type SC . . . . </t>
  </si>
  <si>
    <t>. . . mm internal dia type SC . . . . .</t>
  </si>
  <si>
    <t>(State size and type)</t>
  </si>
  <si>
    <t>21.09</t>
  </si>
  <si>
    <t xml:space="preserve">Polyethylene sheeting, 0,15 mm thick, or </t>
  </si>
  <si>
    <t xml:space="preserve">similar approved material, for lining subsoil </t>
  </si>
  <si>
    <t>drainage systems</t>
  </si>
  <si>
    <t>21.10</t>
  </si>
  <si>
    <t>Synthetic-fibre filter fabric:</t>
  </si>
  <si>
    <t xml:space="preserve">. . . . . . . . . . . . . . . . . . . . . . . . . . . . . . </t>
  </si>
  <si>
    <t/>
  </si>
  <si>
    <t>. . . . . . . . . . . . . . . . . . . . . . . . . . . . .</t>
  </si>
  <si>
    <t>(State type, grade, etc)</t>
  </si>
  <si>
    <t xml:space="preserve">  </t>
  </si>
  <si>
    <t>21.11</t>
  </si>
  <si>
    <t>Composite in-plane drainage systems:</t>
  </si>
  <si>
    <t>(State size, type, grade, etc)</t>
  </si>
  <si>
    <t>B21.12</t>
  </si>
  <si>
    <t xml:space="preserve">Concrete outlet structures, manhole boxes, </t>
  </si>
  <si>
    <t xml:space="preserve">junction boxes and cleaning eyes for subsoil </t>
  </si>
  <si>
    <t>drainage systems:</t>
  </si>
  <si>
    <t>Outlet structures</t>
  </si>
  <si>
    <t>Manhole boxes</t>
  </si>
  <si>
    <t xml:space="preserve">Junction boxes </t>
  </si>
  <si>
    <t>Cleaning eyes</t>
  </si>
  <si>
    <t>21.13</t>
  </si>
  <si>
    <t>Concrete caps for subsoil drain pipes</t>
  </si>
  <si>
    <t>21.14</t>
  </si>
  <si>
    <t>Repairing or replacing existing drainage</t>
  </si>
  <si>
    <t>Prov Sum</t>
  </si>
  <si>
    <t>21.15</t>
  </si>
  <si>
    <t xml:space="preserve">Overhaul for material hauled in excess of </t>
  </si>
  <si>
    <t>1,0 km free-haul (normal overhaul)</t>
  </si>
  <si>
    <t>m³-km</t>
  </si>
  <si>
    <t>21.16</t>
  </si>
  <si>
    <t>Backfilling existing eroded side drains</t>
  </si>
  <si>
    <t>21.17</t>
  </si>
  <si>
    <t>Test flushing of pipe subsoil drains</t>
  </si>
  <si>
    <t>21.18</t>
  </si>
  <si>
    <t xml:space="preserve">Excavation for the clearing of existing </t>
  </si>
  <si>
    <t>Manholes and inlet and outlet structures</t>
  </si>
  <si>
    <t>Culvert barrels</t>
  </si>
  <si>
    <t>Concrete side drains</t>
  </si>
  <si>
    <t>21.19</t>
  </si>
  <si>
    <t>Selected backfill material under concrete-</t>
  </si>
  <si>
    <t xml:space="preserve">lined side drains compacted to 93% of </t>
  </si>
  <si>
    <t>modified AASHTO density</t>
  </si>
  <si>
    <t>B21.20</t>
  </si>
  <si>
    <t xml:space="preserve">Galvanized wire mesh at outlets of subsoil </t>
  </si>
  <si>
    <t>B21.21</t>
  </si>
  <si>
    <t xml:space="preserve">Shaping and cleaning existing unlined open </t>
  </si>
  <si>
    <t>drains:</t>
  </si>
  <si>
    <t>Soft material</t>
  </si>
  <si>
    <t>Hard material</t>
  </si>
  <si>
    <t>B21.22</t>
  </si>
  <si>
    <t xml:space="preserve">Class 20/19 cast in situ concrete for subsoil </t>
  </si>
  <si>
    <t xml:space="preserve">drainage systems, including formwork and </t>
  </si>
  <si>
    <t>galvanized wire mesh in outlet structures:</t>
  </si>
  <si>
    <t>Junction boxes</t>
  </si>
  <si>
    <t>Encasing of pipes</t>
  </si>
  <si>
    <t xml:space="preserve"> </t>
  </si>
  <si>
    <t>B21.23</t>
  </si>
  <si>
    <t xml:space="preserve">Type A concrete outlet structures for subsoil </t>
  </si>
  <si>
    <t>drainage systems (including formwork)</t>
  </si>
  <si>
    <t>B21.24</t>
  </si>
  <si>
    <t xml:space="preserve">Class 20/19 cast in situ concrete in type B </t>
  </si>
  <si>
    <t>outlet structures and encasing of pipes for</t>
  </si>
  <si>
    <t>subsoil drainage systems</t>
  </si>
  <si>
    <t>B21.25</t>
  </si>
  <si>
    <t>Exposing existing subsoil drains</t>
  </si>
  <si>
    <t>B21.26</t>
  </si>
  <si>
    <t>Clearing subsoil drains</t>
  </si>
  <si>
    <t>B21.27</t>
  </si>
  <si>
    <t>Stage construction of longitudinal subsurface</t>
  </si>
  <si>
    <t>drain</t>
  </si>
  <si>
    <t>B21.28</t>
  </si>
  <si>
    <t>Subsoil outlet marker board</t>
  </si>
  <si>
    <t>TOTAL CARRIED TO SUMMARY</t>
  </si>
  <si>
    <t>From  commecial sources / borrow pit import min G5 material for roads  in a 200mm layer compacted to 97% mod.AASHTO density (measured tight).</t>
  </si>
  <si>
    <t>Rockfill</t>
  </si>
  <si>
    <t>B4.3</t>
  </si>
  <si>
    <t>450mm</t>
  </si>
  <si>
    <t>Item No.</t>
  </si>
  <si>
    <t>Refer</t>
  </si>
  <si>
    <t>Description of the item</t>
  </si>
  <si>
    <t>Qty</t>
  </si>
  <si>
    <t>Suppl</t>
  </si>
  <si>
    <t>Inst</t>
  </si>
  <si>
    <t>Total</t>
  </si>
  <si>
    <t>SANS</t>
  </si>
  <si>
    <t>1200A</t>
  </si>
  <si>
    <t>PRELIMINARIES</t>
  </si>
  <si>
    <t>Eskom’s specific requirements</t>
  </si>
  <si>
    <t>1.1.1</t>
  </si>
  <si>
    <t>1.1.2</t>
  </si>
  <si>
    <t>Establishment of facilities on site such as plant, sheds, water, electricity, Lighting, ect.</t>
  </si>
  <si>
    <t>1.1.3</t>
  </si>
  <si>
    <t>Removal of site establishment</t>
  </si>
  <si>
    <t>1.2.2</t>
  </si>
  <si>
    <t>8.4.2</t>
  </si>
  <si>
    <t>Operation &amp; maintenance of facilities</t>
  </si>
  <si>
    <t>1.2.3</t>
  </si>
  <si>
    <t>Supervision</t>
  </si>
  <si>
    <t>1.2.4</t>
  </si>
  <si>
    <t>1.2.5</t>
  </si>
  <si>
    <t>Security Services</t>
  </si>
  <si>
    <t>8.4.6</t>
  </si>
  <si>
    <t>1.2.7</t>
  </si>
  <si>
    <t>1.2.8</t>
  </si>
  <si>
    <t>Construction regulations:</t>
  </si>
  <si>
    <t>1.3.1</t>
  </si>
  <si>
    <t>1.3.2</t>
  </si>
  <si>
    <t>1.3.4</t>
  </si>
  <si>
    <t>HV Induction as per Eskom requirement</t>
  </si>
  <si>
    <t>ea</t>
  </si>
  <si>
    <t>R</t>
  </si>
  <si>
    <t xml:space="preserve"> R              </t>
  </si>
  <si>
    <t xml:space="preserve"> R            </t>
  </si>
  <si>
    <t>8.1.2</t>
  </si>
  <si>
    <t>8.1.3</t>
  </si>
  <si>
    <t>8.1.4</t>
  </si>
  <si>
    <t>8.1.5</t>
  </si>
  <si>
    <t>8.1.6</t>
  </si>
  <si>
    <t>8.1.7</t>
  </si>
  <si>
    <t>8.1.8</t>
  </si>
  <si>
    <t>8.1.9</t>
  </si>
  <si>
    <t>8.1.10</t>
  </si>
  <si>
    <t>8.1.11</t>
  </si>
  <si>
    <t>8.1.12</t>
  </si>
  <si>
    <t>8.1.13</t>
  </si>
  <si>
    <t>8.1.14</t>
  </si>
  <si>
    <t>8.1.15</t>
  </si>
  <si>
    <t>8.1.16</t>
  </si>
  <si>
    <t>8.2.10</t>
  </si>
  <si>
    <t>Personnel carrier</t>
  </si>
  <si>
    <t>Construction regulations requirements</t>
  </si>
  <si>
    <t>Ea</t>
  </si>
  <si>
    <t>DC Systems</t>
  </si>
  <si>
    <t>Maintenance &amp; Safety Kit</t>
  </si>
  <si>
    <t>TELECONTROL</t>
  </si>
  <si>
    <t>MEASUREMENTS AND METERING TARIFF AND STATISTICAL</t>
  </si>
  <si>
    <t>Swing Frame top entry(2400 x 600 x 800mm) with Blanking plates</t>
  </si>
  <si>
    <t>Meter Module complete</t>
  </si>
  <si>
    <t>QOS unikt VectoGraph</t>
  </si>
  <si>
    <t>Trucom Smartoo GSM/GPRS Metering Modems</t>
  </si>
  <si>
    <t>Modem module with trunking</t>
  </si>
  <si>
    <t>Quality of Supply Module Complete</t>
  </si>
  <si>
    <t>Installation of Panels (Protection Panel)</t>
  </si>
  <si>
    <t>Assemble &amp; install battery stand</t>
  </si>
  <si>
    <t>Install and connect up battery charger</t>
  </si>
  <si>
    <t>Install terminating devices</t>
  </si>
  <si>
    <t>Install &amp; Connect up Battery bank</t>
  </si>
  <si>
    <t>Install safety signs</t>
  </si>
  <si>
    <t>Install safety equipment rack</t>
  </si>
  <si>
    <t>Installation of VT JB</t>
  </si>
  <si>
    <t>Installation of AC Distribution Board</t>
  </si>
  <si>
    <t>Installation of RTU</t>
  </si>
  <si>
    <t>Installation of Meter Module</t>
  </si>
  <si>
    <t>Install BVX04ECV</t>
  </si>
  <si>
    <t>Install BVX04HCV</t>
  </si>
  <si>
    <t>Install BVX12DCV</t>
  </si>
  <si>
    <t>Install BVX19DCV</t>
  </si>
  <si>
    <t>Install TPH10AX</t>
  </si>
  <si>
    <t>Disconnection and Removal of Redundant Cables</t>
  </si>
  <si>
    <t>Excavation ,Open &amp; Close Trenches</t>
  </si>
  <si>
    <t>CABLES &amp; ACCESSORIES</t>
  </si>
  <si>
    <t>Cable Glands - No.1</t>
  </si>
  <si>
    <t>Cable Glands - No.2</t>
  </si>
  <si>
    <t>Cable Glands - No.3</t>
  </si>
  <si>
    <t>Shroud for gland - No.1</t>
  </si>
  <si>
    <t>Shroud for gland - No.2</t>
  </si>
  <si>
    <t>Shroud for gland - No.3</t>
  </si>
  <si>
    <t>M</t>
  </si>
  <si>
    <r>
      <t>INSTALLATION OF EQUIPMENT AND CABLES</t>
    </r>
    <r>
      <rPr>
        <sz val="10"/>
        <color indexed="8"/>
        <rFont val="Arial"/>
        <family val="2"/>
      </rPr>
      <t>:</t>
    </r>
  </si>
  <si>
    <t>COMMISSIONING</t>
  </si>
  <si>
    <t>LABOUR COSTS</t>
  </si>
  <si>
    <t>Work Preparation</t>
  </si>
  <si>
    <t>Check if HV Yard and Panel equipment are as specified</t>
  </si>
  <si>
    <t>Ring Out and Check All Equipment</t>
  </si>
  <si>
    <t>Check control cabling</t>
  </si>
  <si>
    <t>Test &amp; check CT's and VT's</t>
  </si>
  <si>
    <t>DC tests for all indications and alarms</t>
  </si>
  <si>
    <t>Relay, scheme &amp; equipment testing</t>
  </si>
  <si>
    <t>Overall functional testing</t>
  </si>
  <si>
    <t>Polarities</t>
  </si>
  <si>
    <t>Primary Injections</t>
  </si>
  <si>
    <t>Mark-up Drawings as built</t>
  </si>
  <si>
    <t>Commissioning report</t>
  </si>
  <si>
    <t>Commissioning with primary voltage &amp; current</t>
  </si>
  <si>
    <t>Specialised Transformer Tests</t>
  </si>
  <si>
    <t>Tan Delta - CT's</t>
  </si>
  <si>
    <t>Tan Delta - VT's</t>
  </si>
  <si>
    <t>Tan Delta - HV/LV Windings</t>
  </si>
  <si>
    <t>Tan Delta - HV/LV Bushings</t>
  </si>
  <si>
    <t>Diverter Continuity</t>
  </si>
  <si>
    <t>Transformer Turns Ratio (TTR)</t>
  </si>
  <si>
    <t>Megger/Insulation Tests on Transfromer</t>
  </si>
  <si>
    <t>Open Circuit/Magnetising</t>
  </si>
  <si>
    <t>USE OF TEST EQUIPMENT</t>
  </si>
  <si>
    <t>5kV Insulation Tester</t>
  </si>
  <si>
    <t>Transformer Test Equipment</t>
  </si>
  <si>
    <t>CT Test Equipment</t>
  </si>
  <si>
    <t>Secondary Injection Set - 6 Phase</t>
  </si>
  <si>
    <t>Primary Injection set</t>
  </si>
  <si>
    <t>8.1.1</t>
  </si>
  <si>
    <t>8.1.17</t>
  </si>
  <si>
    <t>8.1.18</t>
  </si>
  <si>
    <t>8.1.19</t>
  </si>
  <si>
    <t>8.1.20</t>
  </si>
  <si>
    <t>8.1.21</t>
  </si>
  <si>
    <t>8.1.22</t>
  </si>
  <si>
    <t>8.1.23</t>
  </si>
  <si>
    <t>8.1.24</t>
  </si>
  <si>
    <t>8.1.25</t>
  </si>
  <si>
    <t>8.1.26</t>
  </si>
  <si>
    <t>8.1.27</t>
  </si>
  <si>
    <t>Hrs</t>
  </si>
  <si>
    <t>8.2.1</t>
  </si>
  <si>
    <t>8.2.2</t>
  </si>
  <si>
    <t>8.2.3</t>
  </si>
  <si>
    <t>8.2.4</t>
  </si>
  <si>
    <t>8.2.5</t>
  </si>
  <si>
    <t>8.2.6</t>
  </si>
  <si>
    <t>8.2.7</t>
  </si>
  <si>
    <t>8.2.8</t>
  </si>
  <si>
    <t>8.2.9</t>
  </si>
  <si>
    <t>8.2.11</t>
  </si>
  <si>
    <t>8.2.12</t>
  </si>
  <si>
    <t>8.2.13</t>
  </si>
  <si>
    <t>8.2.14</t>
  </si>
  <si>
    <t>8.2.15</t>
  </si>
  <si>
    <t>8.2.16</t>
  </si>
  <si>
    <t>8.3.6</t>
  </si>
  <si>
    <t>8.3.7</t>
  </si>
  <si>
    <t>8.3.9</t>
  </si>
  <si>
    <t>8.3.10</t>
  </si>
  <si>
    <t>8.3.11</t>
  </si>
  <si>
    <t>8.3.12</t>
  </si>
  <si>
    <t>8.3.13</t>
  </si>
  <si>
    <t>8.3.14</t>
  </si>
  <si>
    <t>8.3.15</t>
  </si>
  <si>
    <t>8.3.16</t>
  </si>
  <si>
    <t>Company &amp; head office costs</t>
  </si>
  <si>
    <t xml:space="preserve">Transport of New Equipment </t>
  </si>
  <si>
    <t xml:space="preserve">Removal of all redudant secondary material </t>
  </si>
  <si>
    <t>Installation Supervision / Authorised ORHVS person</t>
  </si>
  <si>
    <t>TRANSPORT</t>
  </si>
  <si>
    <t>Other Schemes e.g Bus Coupler/Capacitor etc (where Applicable)</t>
  </si>
  <si>
    <t>8.4.7</t>
  </si>
  <si>
    <t>8.4.8</t>
  </si>
  <si>
    <t>8.4.9</t>
  </si>
  <si>
    <t>8.4.10</t>
  </si>
  <si>
    <t>8.4.11</t>
  </si>
  <si>
    <t>8.4.12</t>
  </si>
  <si>
    <t>8.4.13</t>
  </si>
  <si>
    <t>8.4.14</t>
  </si>
  <si>
    <t>8.4.15</t>
  </si>
  <si>
    <t>8.4.16</t>
  </si>
  <si>
    <t>Subtotal carried to Summary</t>
  </si>
  <si>
    <t>Subtotal carried Summary</t>
  </si>
  <si>
    <t>Item</t>
  </si>
  <si>
    <t>8.5.1</t>
  </si>
  <si>
    <t>8.5.2</t>
  </si>
  <si>
    <t>8.5.3</t>
  </si>
  <si>
    <t>8.5.4</t>
  </si>
  <si>
    <t>8.5.5</t>
  </si>
  <si>
    <t>8.5.6</t>
  </si>
  <si>
    <t>8.5.7</t>
  </si>
  <si>
    <t>8.5.8</t>
  </si>
  <si>
    <t>8.5.9</t>
  </si>
  <si>
    <t>8.5.10</t>
  </si>
  <si>
    <t>8.5.11</t>
  </si>
  <si>
    <t>8.5.12</t>
  </si>
  <si>
    <t>8.5.13</t>
  </si>
  <si>
    <t>8.5.14</t>
  </si>
  <si>
    <t>8.5.15</t>
  </si>
  <si>
    <t>km</t>
  </si>
  <si>
    <t>Cable Ties</t>
  </si>
  <si>
    <t>Lugs</t>
  </si>
  <si>
    <t>Bolts &amp; Nuts</t>
  </si>
  <si>
    <t>Consumables</t>
  </si>
  <si>
    <t>per 100g</t>
  </si>
  <si>
    <t>Brackets</t>
  </si>
  <si>
    <t>Trays</t>
  </si>
  <si>
    <t>Cable racks</t>
  </si>
  <si>
    <t>%</t>
  </si>
  <si>
    <t>Cable Labels</t>
  </si>
  <si>
    <t>Panel/JB Labels</t>
  </si>
  <si>
    <t>Installation of CT&amp; OTHER JBs</t>
  </si>
  <si>
    <t>Removal of JBs</t>
  </si>
  <si>
    <t>Removal of cables</t>
  </si>
  <si>
    <t>Install IDF Rack</t>
  </si>
  <si>
    <t>Install RTU - IDF cables</t>
  </si>
  <si>
    <t>YARD AC AND ACDC BOARDS</t>
  </si>
  <si>
    <t xml:space="preserve">Battery Cabinet </t>
  </si>
  <si>
    <t>Stand, Batt</t>
  </si>
  <si>
    <t>Cell, Batt</t>
  </si>
  <si>
    <t>Additional Card/s</t>
  </si>
  <si>
    <t>Swing Frame top/bottom entry</t>
  </si>
  <si>
    <t>BATTERY (Nicad), BATTERY CHARGERS AND AC/DC BOARD INSTALLATION &amp; COMMISSIONING</t>
  </si>
  <si>
    <t>Work Preparation Time</t>
  </si>
  <si>
    <t xml:space="preserve">AC / DC Board </t>
  </si>
  <si>
    <t>Back Up Charger</t>
  </si>
  <si>
    <t>Battery commissioning</t>
  </si>
  <si>
    <t>Charger commissioning</t>
  </si>
  <si>
    <t>Drawings</t>
  </si>
  <si>
    <t>Report.</t>
  </si>
  <si>
    <t>Decommissioning</t>
  </si>
  <si>
    <t>DC Commissioning Costs</t>
  </si>
  <si>
    <t>8.6.1</t>
  </si>
  <si>
    <t>8.6.2</t>
  </si>
  <si>
    <t>8.6.3</t>
  </si>
  <si>
    <t>8.6.4</t>
  </si>
  <si>
    <t>8.6.5</t>
  </si>
  <si>
    <t>8.6.6</t>
  </si>
  <si>
    <t>8.6.7</t>
  </si>
  <si>
    <t>8.6.8</t>
  </si>
  <si>
    <t>8.6.9</t>
  </si>
  <si>
    <t>8.6.10</t>
  </si>
  <si>
    <t>8.6.11</t>
  </si>
  <si>
    <t>SCASS COMMISSIONING COSTS</t>
  </si>
  <si>
    <t>INSTALLATION &amp; COMMISSIONING D20 RTU / I-BOX</t>
  </si>
  <si>
    <t>Installation of antenna and coaxial cable</t>
  </si>
  <si>
    <t>Glanding and lugging</t>
  </si>
  <si>
    <t>Installation of radio / modem</t>
  </si>
  <si>
    <t xml:space="preserve">Termination of cables </t>
  </si>
  <si>
    <t>Installation and cabling of door alarm</t>
  </si>
  <si>
    <t>Jumpering of alarms on the IDF</t>
  </si>
  <si>
    <t>Testing of flyleads</t>
  </si>
  <si>
    <t>Creating of database</t>
  </si>
  <si>
    <t>Pre-commissioning of D20 RTU</t>
  </si>
  <si>
    <t>Testing of comms with SMART</t>
  </si>
  <si>
    <t xml:space="preserve">Commissioning of D20 RTU </t>
  </si>
  <si>
    <t>Commissioning of controls/alarms (1 feeder/NB)</t>
  </si>
  <si>
    <t>Commissioning of controls/alarms ( 1 transformer)</t>
  </si>
  <si>
    <t>Decommissioning of RTU (MRTU/Intrac)</t>
  </si>
  <si>
    <t>Aligning radio and supplying test sheets</t>
  </si>
  <si>
    <t>Records updating (CD and hard copy)</t>
  </si>
  <si>
    <t xml:space="preserve">Filling (signed hand-over certificate, records, test sheets, commissioning sheets, list of defects, e.g. faulty batteries, etc.) </t>
  </si>
  <si>
    <t>8.7.1</t>
  </si>
  <si>
    <t>8.7.3</t>
  </si>
  <si>
    <t>8.7.6</t>
  </si>
  <si>
    <t>8.7.7</t>
  </si>
  <si>
    <t>8.7.8</t>
  </si>
  <si>
    <t>8.7.9</t>
  </si>
  <si>
    <t>8.7.10</t>
  </si>
  <si>
    <t>8.7.11</t>
  </si>
  <si>
    <t>METERING &amp; MEASUREMENTS COMMISSIONING COSTS</t>
  </si>
  <si>
    <t>Check if yard and panel equipment are as specified.</t>
  </si>
  <si>
    <t>Ring out and check all equipment.</t>
  </si>
  <si>
    <t>Check cabling.</t>
  </si>
  <si>
    <t>Test and check CT's and VT's.</t>
  </si>
  <si>
    <t>Modem and antenna.</t>
  </si>
  <si>
    <t>MV 90 commissioning</t>
  </si>
  <si>
    <t>Meters</t>
  </si>
  <si>
    <t>Report</t>
  </si>
  <si>
    <t>Commissioning with primary voltage and current.</t>
  </si>
  <si>
    <t>Additional wiring</t>
  </si>
  <si>
    <t>Insulation test all cables</t>
  </si>
  <si>
    <t>Primary injections - test and check VT's and CT's</t>
  </si>
  <si>
    <t>Configure and calibration of meters and transducers</t>
  </si>
  <si>
    <t>Installation of meters and transducers</t>
  </si>
  <si>
    <t>Secondary injections</t>
  </si>
  <si>
    <t>Drawings.</t>
  </si>
  <si>
    <t>Test equipment - Insulation Tester</t>
  </si>
  <si>
    <t>Test Equipment - Secondary Injection Set</t>
  </si>
  <si>
    <t>Test Equipment - Primary Injection Set</t>
  </si>
  <si>
    <t>8.8.1</t>
  </si>
  <si>
    <t>8.8.2</t>
  </si>
  <si>
    <t>8.8.3</t>
  </si>
  <si>
    <t>8.8.4</t>
  </si>
  <si>
    <t>8.8.5</t>
  </si>
  <si>
    <t>8.8.6</t>
  </si>
  <si>
    <t>8.8.7</t>
  </si>
  <si>
    <t>8.8.8</t>
  </si>
  <si>
    <t>8.8.9</t>
  </si>
  <si>
    <t>8.8.10</t>
  </si>
  <si>
    <t>8.8.11</t>
  </si>
  <si>
    <t>8.8.12</t>
  </si>
  <si>
    <t>8.8.13</t>
  </si>
  <si>
    <t>8.8.14</t>
  </si>
  <si>
    <t>8.8.15</t>
  </si>
  <si>
    <t>8.8.16</t>
  </si>
  <si>
    <t>8.8.17</t>
  </si>
  <si>
    <t>8.8.18</t>
  </si>
  <si>
    <t>YARD AC BOARD</t>
  </si>
  <si>
    <t>ACDC MODULES</t>
  </si>
  <si>
    <t>MV Busbar Arc protection schemes</t>
  </si>
  <si>
    <t>8.6.12</t>
  </si>
  <si>
    <t>8.6.13</t>
  </si>
  <si>
    <t>8.6.14</t>
  </si>
  <si>
    <t>8.6.15</t>
  </si>
  <si>
    <t>8.6.16</t>
  </si>
  <si>
    <t>Power Meter Class 0.5</t>
  </si>
  <si>
    <t>6.2.1</t>
  </si>
  <si>
    <t>6.2.2</t>
  </si>
  <si>
    <t>6.2.3</t>
  </si>
  <si>
    <t>6.2.4</t>
  </si>
  <si>
    <t>6.2.6</t>
  </si>
  <si>
    <t>6.2.7</t>
  </si>
  <si>
    <t>6.2.8</t>
  </si>
  <si>
    <t>Voltage selection module</t>
  </si>
  <si>
    <t>Interposing module</t>
  </si>
  <si>
    <t>5.10</t>
  </si>
  <si>
    <t>Install arc sensors</t>
  </si>
  <si>
    <t>Install arc sensor/s to slave relays cables</t>
  </si>
  <si>
    <t>4PR FLEX CABLES</t>
  </si>
  <si>
    <t>2 CORE SCREEN CABLES</t>
  </si>
  <si>
    <t>MV BUSBAR ARC PROTECTION UNIQUE CABLES</t>
  </si>
  <si>
    <t>Terminating device</t>
  </si>
  <si>
    <t>Connector, cell inter-row type 1</t>
  </si>
  <si>
    <t>Sub Rack Battery Charger</t>
  </si>
  <si>
    <t>1.1kW SMR Module</t>
  </si>
  <si>
    <t>Check if MV Switchgear and Panel equipment are as specified</t>
  </si>
  <si>
    <t>6.1.1</t>
  </si>
  <si>
    <t>6.1.2</t>
  </si>
  <si>
    <t>6.1.3</t>
  </si>
  <si>
    <t>6.1.4</t>
  </si>
  <si>
    <t>6.1.5</t>
  </si>
  <si>
    <t>6.1.6</t>
  </si>
  <si>
    <t>6.1.7</t>
  </si>
  <si>
    <t>6.1.8</t>
  </si>
  <si>
    <t>6.1.9</t>
  </si>
  <si>
    <t>6.1.10</t>
  </si>
  <si>
    <t>6.1.11</t>
  </si>
  <si>
    <t>6.1.12</t>
  </si>
  <si>
    <t>8.7.2</t>
  </si>
  <si>
    <t>8.9.1</t>
  </si>
  <si>
    <t>8.9.2</t>
  </si>
  <si>
    <t>8.9.3</t>
  </si>
  <si>
    <t>8.9.4</t>
  </si>
  <si>
    <t>8.9.5</t>
  </si>
  <si>
    <t>8.9.6</t>
  </si>
  <si>
    <t>8.9.7</t>
  </si>
  <si>
    <t>8.9.8</t>
  </si>
  <si>
    <t>8.9.9</t>
  </si>
  <si>
    <t>8.9.10</t>
  </si>
  <si>
    <t>8.9.11</t>
  </si>
  <si>
    <t>8.9.12</t>
  </si>
  <si>
    <t>8.9.13</t>
  </si>
  <si>
    <t>8.9.14</t>
  </si>
  <si>
    <t>8.9.15</t>
  </si>
  <si>
    <t>8.9.16</t>
  </si>
  <si>
    <t>8.9.17</t>
  </si>
  <si>
    <t>8.9.18</t>
  </si>
  <si>
    <t>8.9.19</t>
  </si>
  <si>
    <t>8.9.20</t>
  </si>
  <si>
    <t>8.9.21</t>
  </si>
  <si>
    <t>8.9.22</t>
  </si>
  <si>
    <t>8.9.23</t>
  </si>
  <si>
    <t>8.9.24</t>
  </si>
  <si>
    <t>8.9.25</t>
  </si>
  <si>
    <t>XRFXXXX MV FEEDER PROTECTION SCHEME</t>
  </si>
  <si>
    <t>XFZDXXXX HV FEEDER PROTECTION SCHEME</t>
  </si>
  <si>
    <t>XTMXXXX TRANSFORMER PROTECTION SCHEME</t>
  </si>
  <si>
    <t>XBZXXXX BUSBAR/BUSZONE PROTECTION SCHEME</t>
  </si>
  <si>
    <t>4.9.1</t>
  </si>
  <si>
    <t>Telecomms option: Digital area Radio QR450</t>
  </si>
  <si>
    <t>4.9.2</t>
  </si>
  <si>
    <t>UHF Antenna CR400, Bracket</t>
  </si>
  <si>
    <t>4.9.3</t>
  </si>
  <si>
    <t>Coax Cable LMR400 20m</t>
  </si>
  <si>
    <t>4.9.4</t>
  </si>
  <si>
    <t>Connectors, Fly Lead</t>
  </si>
  <si>
    <t>4.9.5</t>
  </si>
  <si>
    <t>Comms survey, Install, Config, Commission</t>
  </si>
  <si>
    <t xml:space="preserve">Note: </t>
  </si>
  <si>
    <t>This will be done by Telecontrol personnel in the Zone.
Any other option (Micro wave, Fibre, PLC etc) will be done by Eskom Telecomms.</t>
  </si>
  <si>
    <t>6.2.5</t>
  </si>
  <si>
    <t>Install slave relays</t>
  </si>
  <si>
    <t>Power Meter Class 0.2</t>
  </si>
  <si>
    <t>GENERAL AND CONTINGENCY</t>
  </si>
  <si>
    <t>MATERIAL &amp; LABOUR COSTS</t>
  </si>
  <si>
    <t>Foam to fill control room holes</t>
  </si>
  <si>
    <t>DC SYSTEMS</t>
  </si>
  <si>
    <t>Total Excluding VAT</t>
  </si>
  <si>
    <t>Not Applicable</t>
  </si>
  <si>
    <t>Cable Glands - No.0</t>
  </si>
  <si>
    <t>Install telecontrol cable (RS485)</t>
  </si>
  <si>
    <t>Install TPH25AX</t>
  </si>
  <si>
    <t>Install TPH50AX</t>
  </si>
  <si>
    <t>Install BVX04KCV</t>
  </si>
  <si>
    <t>7.10'</t>
  </si>
  <si>
    <t>Shroud for gland - No.0</t>
  </si>
  <si>
    <t>Installation</t>
  </si>
  <si>
    <t>Terminate &amp; Ferule BVX04ECV</t>
  </si>
  <si>
    <t>Terminate &amp; Ferule BVX04HCV</t>
  </si>
  <si>
    <t>Terminate &amp; Ferule BVX04KCV</t>
  </si>
  <si>
    <t>Terminate &amp; Ferule BVX12DCV</t>
  </si>
  <si>
    <t>Terminate &amp; Ferule BVX19DCV</t>
  </si>
  <si>
    <t>Terminate &amp; Ferule  telecontrol cable (RS485)</t>
  </si>
  <si>
    <t>Terminate &amp; Ferule TPH10AX</t>
  </si>
  <si>
    <t>Terminate &amp; Ferule TPH25AX</t>
  </si>
  <si>
    <t>Terminate &amp; Ferule TPH50AX</t>
  </si>
  <si>
    <t>Carried forward to next page</t>
  </si>
  <si>
    <t>Brought forward from previuos page</t>
  </si>
  <si>
    <t xml:space="preserve">Provison of control Plant </t>
  </si>
  <si>
    <t>Cable labels ( Aluminium numbers)</t>
  </si>
  <si>
    <t>Panel labels</t>
  </si>
  <si>
    <t>Tbrackets</t>
  </si>
  <si>
    <t>WM50 50mm x 3m W/MESH 50/50 HEX GALV</t>
  </si>
  <si>
    <t>WM50 100mm x 3m W/MESH 50/50 HEX GALV</t>
  </si>
  <si>
    <t xml:space="preserve">M8 Hold down clamp solid 2mm PG </t>
  </si>
  <si>
    <t>Wire mesh splice clamp set</t>
  </si>
  <si>
    <t>CS 1 M12 SPRING NUT LONG GALV</t>
  </si>
  <si>
    <t xml:space="preserve">M12 X30 HEX Set Screws Galv </t>
  </si>
  <si>
    <t>CS1000 5M Channel Pre Galv</t>
  </si>
  <si>
    <t>CS254 STAGG 650MM C/LEVER ARM HDG</t>
  </si>
  <si>
    <t>WM75 600MM H/DUTY W/MESH HOR BEND</t>
  </si>
  <si>
    <t>M10X75MM RAWL BOLTS</t>
  </si>
  <si>
    <t>M8X40 HEX SET SCREWS GALV</t>
  </si>
  <si>
    <t>CS76 800MM X 3M LADDERRACK HDG</t>
  </si>
  <si>
    <t>CL76 L/RACK SPLICE SET HDG</t>
  </si>
  <si>
    <t>WM75 600MM X 3M W/MESH 100/50 HEX GALV</t>
  </si>
  <si>
    <t>GS75 600MM H/DUTY HOR BEND 100/50 HXG</t>
  </si>
  <si>
    <t>CS 1 M10 SPRING NUT LONG GALV</t>
  </si>
  <si>
    <t>Terminal Preinsulated Yellow Lip Blade 4.6w</t>
  </si>
  <si>
    <t>Terminal Preinsulated Blue Lip Blade 4.6</t>
  </si>
  <si>
    <t>Terminal Preinsulated Yellow Ring 6.0mm</t>
  </si>
  <si>
    <t>Terminal Preinsulated Blue Ring 6.0mm</t>
  </si>
  <si>
    <t>Control Plant labels (smaller)</t>
  </si>
  <si>
    <t xml:space="preserve">185x93mm </t>
  </si>
  <si>
    <t xml:space="preserve">197x93mm </t>
  </si>
  <si>
    <t xml:space="preserve">80x93mm </t>
  </si>
  <si>
    <t>67x12mm</t>
  </si>
  <si>
    <t xml:space="preserve">119x93mm </t>
  </si>
  <si>
    <t xml:space="preserve">350x36mm </t>
  </si>
  <si>
    <t xml:space="preserve">50x12mm </t>
  </si>
  <si>
    <t>155x93mm</t>
  </si>
  <si>
    <t>pkt</t>
  </si>
  <si>
    <t>Marker Helagrip 2.0 - 5.0mm Yellow Marker Kit A - Z ( 500 units of each letter)</t>
  </si>
  <si>
    <t>Marker Helagrip 2.0 - 5.0mm Yellow Marker Kit 0 - 9  ( 500 units of each number)</t>
  </si>
  <si>
    <t xml:space="preserve">GP Wire 16mm </t>
  </si>
  <si>
    <t>MISCELLANEOUS MATERIAL</t>
  </si>
  <si>
    <t>Contingency travel - as agreed with designer or PC (LDV)</t>
  </si>
  <si>
    <t>Power Supply Unit</t>
  </si>
  <si>
    <t>RTU: Config</t>
  </si>
  <si>
    <t>Install RS485 convertor rack</t>
  </si>
  <si>
    <t>Install RS485 convertor</t>
  </si>
  <si>
    <t>Supply</t>
  </si>
  <si>
    <t>Accommodation</t>
  </si>
  <si>
    <t>Personnel transport</t>
  </si>
  <si>
    <t>SHEQ Compliance</t>
  </si>
  <si>
    <t xml:space="preserve">Time Related </t>
  </si>
  <si>
    <t>Proposed Rate</t>
  </si>
  <si>
    <t>Other (as per invoice amount)</t>
  </si>
  <si>
    <t>m2</t>
  </si>
  <si>
    <t>Percentage of Total Labour Cost</t>
  </si>
  <si>
    <t>Miscellaneous materials</t>
  </si>
  <si>
    <t>Summary from Proposed Misc Service</t>
  </si>
  <si>
    <t>Price ®</t>
  </si>
  <si>
    <t>Cost plus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</si>
</sst>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0.00_-;\-&quot;R&quot;* #,##0.00_-;_-&quot;R&quot;* &quot;-&quot;??_-;_-@_-"/>
    <numFmt numFmtId="164" formatCode="_ * #,##0.00_ ;_ * \-#,##0.00_ ;_ * &quot;-&quot;??_ ;_ @_ "/>
    <numFmt numFmtId="165" formatCode="_(* #,##0.00_);_(* \(#,##0.00\);_(* &quot;-&quot;??_);_(@_)"/>
    <numFmt numFmtId="166" formatCode="_ * #,##0.0_ ;_ * \-#,##0.0_ ;_ * &quot;-&quot;??_ ;_ @_ "/>
    <numFmt numFmtId="167" formatCode="#,##0_ ;\-#,##0\ "/>
    <numFmt numFmtId="168" formatCode="#,##0.0_ ;\-#,##0.0\ "/>
    <numFmt numFmtId="169" formatCode="#,##0.00_ ;\-#,##0.00\ "/>
    <numFmt numFmtId="170" formatCode="0.0"/>
    <numFmt numFmtId="171" formatCode="#,##0.0"/>
    <numFmt numFmtId="172" formatCode="[$-F800]dddd\,\ mmmm\ dd\,\ yyyy"/>
    <numFmt numFmtId="173" formatCode="_ [$R-1C09]\ * #,##0.00_ ;_ [$R-1C09]\ * \-#,##0.00_ ;_ [$R-1C09]\ * &quot;-&quot;??_ ;_ @_ "/>
    <numFmt numFmtId="174" formatCode="&quot;R&quot;#,##0.00"/>
    <numFmt numFmtId="175" formatCode="_-[$R-1C09]* #,##0.00_-;\-[$R-1C09]* #,##0.00_-;_-[$R-1C09]* &quot;-&quot;??_-;_-@_-"/>
  </numFmts>
  <fonts count="38" x14ac:knownFonts="1">
    <font>
      <sz val="11"/>
      <color theme="1"/>
      <name val="Calibri"/>
      <family val="2"/>
      <scheme val="minor"/>
    </font>
    <font>
      <b/>
      <sz val="8"/>
      <name val="Arial"/>
      <family val="2"/>
    </font>
    <font>
      <sz val="8"/>
      <name val="Arial"/>
      <family val="2"/>
    </font>
    <font>
      <sz val="10"/>
      <name val="Arial"/>
      <family val="2"/>
    </font>
    <font>
      <sz val="8"/>
      <name val="Calibri"/>
      <family val="2"/>
    </font>
    <font>
      <sz val="8"/>
      <color indexed="8"/>
      <name val="Calibri"/>
      <family val="2"/>
    </font>
    <font>
      <b/>
      <sz val="10"/>
      <name val="Arial"/>
      <family val="2"/>
    </font>
    <font>
      <b/>
      <u/>
      <sz val="10"/>
      <name val="Arial"/>
      <family val="2"/>
    </font>
    <font>
      <sz val="9"/>
      <name val="Arial"/>
      <family val="2"/>
    </font>
    <font>
      <i/>
      <sz val="10"/>
      <name val="Arial"/>
      <family val="2"/>
    </font>
    <font>
      <i/>
      <sz val="8"/>
      <name val="Arial"/>
      <family val="2"/>
    </font>
    <font>
      <sz val="8"/>
      <name val="Times New Roman"/>
      <family val="1"/>
    </font>
    <font>
      <sz val="12"/>
      <name val="Arial"/>
      <family val="2"/>
    </font>
    <font>
      <i/>
      <u/>
      <sz val="10"/>
      <name val="Arial"/>
      <family val="2"/>
    </font>
    <font>
      <u/>
      <sz val="10"/>
      <name val="Arial"/>
      <family val="2"/>
    </font>
    <font>
      <i/>
      <u/>
      <sz val="10"/>
      <name val="Times New Roman"/>
      <family val="1"/>
    </font>
    <font>
      <sz val="10"/>
      <name val="Arial Narrow"/>
      <family val="2"/>
    </font>
    <font>
      <sz val="10"/>
      <color indexed="8"/>
      <name val="Arial"/>
      <family val="2"/>
    </font>
    <font>
      <sz val="11"/>
      <color theme="1"/>
      <name val="Calibri"/>
      <family val="2"/>
      <scheme val="min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b/>
      <sz val="10"/>
      <color theme="1"/>
      <name val="Arial"/>
      <family val="2"/>
    </font>
    <font>
      <b/>
      <sz val="12"/>
      <color theme="1"/>
      <name val="Arial"/>
      <family val="2"/>
    </font>
    <font>
      <sz val="10"/>
      <color theme="1"/>
      <name val="Arial"/>
      <family val="2"/>
    </font>
    <font>
      <u val="singleAccounting"/>
      <sz val="11"/>
      <color theme="1"/>
      <name val="Calibri"/>
      <family val="2"/>
      <scheme val="minor"/>
    </font>
    <font>
      <sz val="8"/>
      <color rgb="FFFF0000"/>
      <name val="Arial"/>
      <family val="2"/>
    </font>
    <font>
      <sz val="11"/>
      <name val="Calibri"/>
      <family val="2"/>
      <scheme val="minor"/>
    </font>
    <font>
      <sz val="10"/>
      <color theme="1"/>
      <name val="Calibri"/>
      <family val="2"/>
      <scheme val="minor"/>
    </font>
    <font>
      <sz val="10"/>
      <color rgb="FF000000"/>
      <name val="Arial"/>
      <family val="2"/>
    </font>
    <font>
      <b/>
      <sz val="10"/>
      <color rgb="FF000000"/>
      <name val="Arial"/>
      <family val="2"/>
    </font>
    <font>
      <b/>
      <u/>
      <sz val="10"/>
      <color rgb="FF000000"/>
      <name val="Arial"/>
      <family val="2"/>
    </font>
    <font>
      <sz val="10"/>
      <color rgb="FFFF0000"/>
      <name val="Arial"/>
      <family val="2"/>
    </font>
    <font>
      <b/>
      <i/>
      <sz val="11"/>
      <color theme="1"/>
      <name val="Calibri"/>
      <family val="2"/>
      <scheme val="minor"/>
    </font>
    <font>
      <sz val="8"/>
      <color rgb="FF515C66"/>
      <name val="Open Sans"/>
      <family val="2"/>
    </font>
    <font>
      <b/>
      <sz val="12"/>
      <color theme="1"/>
      <name val="Calibri"/>
      <family val="2"/>
      <scheme val="minor"/>
    </font>
    <font>
      <b/>
      <sz val="14"/>
      <color rgb="FF000000"/>
      <name val="Arial"/>
      <family val="2"/>
    </font>
  </fonts>
  <fills count="13">
    <fill>
      <patternFill patternType="none"/>
    </fill>
    <fill>
      <patternFill patternType="gray125"/>
    </fill>
    <fill>
      <patternFill patternType="solid">
        <fgColor indexed="15"/>
        <bgColor indexed="64"/>
      </patternFill>
    </fill>
    <fill>
      <patternFill patternType="solid">
        <fgColor indexed="65"/>
        <bgColor indexed="64"/>
      </patternFill>
    </fill>
    <fill>
      <patternFill patternType="solid">
        <fgColor theme="0" tint="-0.249977111117893"/>
        <bgColor indexed="64"/>
      </patternFill>
    </fill>
    <fill>
      <patternFill patternType="solid">
        <fgColor rgb="FFFFFF99"/>
        <bgColor indexed="64"/>
      </patternFill>
    </fill>
    <fill>
      <patternFill patternType="solid">
        <fgColor theme="0"/>
        <bgColor indexed="64"/>
      </patternFill>
    </fill>
    <fill>
      <patternFill patternType="solid">
        <fgColor rgb="FF00FFFF"/>
        <bgColor indexed="64"/>
      </patternFill>
    </fill>
    <fill>
      <patternFill patternType="solid">
        <fgColor rgb="FF92D050"/>
        <bgColor indexed="64"/>
      </patternFill>
    </fill>
    <fill>
      <patternFill patternType="solid">
        <fgColor rgb="FFC0C0C0"/>
        <bgColor indexed="64"/>
      </patternFill>
    </fill>
    <fill>
      <patternFill patternType="solid">
        <fgColor rgb="FFFFFFFF"/>
        <bgColor indexed="64"/>
      </patternFill>
    </fill>
    <fill>
      <patternFill patternType="solid">
        <fgColor rgb="FFBFBFBF"/>
        <bgColor indexed="64"/>
      </patternFill>
    </fill>
    <fill>
      <patternFill patternType="solid">
        <fgColor theme="0" tint="-0.34998626667073579"/>
        <bgColor indexed="64"/>
      </patternFill>
    </fill>
  </fills>
  <borders count="98">
    <border>
      <left/>
      <right/>
      <top/>
      <bottom/>
      <diagonal/>
    </border>
    <border>
      <left style="thick">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style="thin">
        <color indexed="64"/>
      </bottom>
      <diagonal/>
    </border>
    <border>
      <left style="thick">
        <color indexed="64"/>
      </left>
      <right style="thin">
        <color indexed="64"/>
      </right>
      <top/>
      <bottom/>
      <diagonal/>
    </border>
    <border>
      <left style="thick">
        <color indexed="64"/>
      </left>
      <right style="thin">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style="thick">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ck">
        <color indexed="64"/>
      </left>
      <right style="thin">
        <color indexed="64"/>
      </right>
      <top style="hair">
        <color indexed="64"/>
      </top>
      <bottom/>
      <diagonal/>
    </border>
    <border>
      <left style="thin">
        <color indexed="64"/>
      </left>
      <right style="thin">
        <color indexed="64"/>
      </right>
      <top style="hair">
        <color indexed="64"/>
      </top>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top style="thick">
        <color indexed="64"/>
      </top>
      <bottom/>
      <diagonal/>
    </border>
    <border>
      <left style="thick">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hair">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ck">
        <color indexed="64"/>
      </bottom>
      <diagonal/>
    </border>
    <border>
      <left style="medium">
        <color indexed="64"/>
      </left>
      <right style="thin">
        <color indexed="64"/>
      </right>
      <top/>
      <bottom/>
      <diagonal/>
    </border>
    <border>
      <left style="medium">
        <color indexed="64"/>
      </left>
      <right style="thin">
        <color indexed="64"/>
      </right>
      <top style="thick">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ck">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ck">
        <color indexed="64"/>
      </top>
      <bottom style="hair">
        <color indexed="64"/>
      </bottom>
      <diagonal/>
    </border>
    <border>
      <left/>
      <right style="thin">
        <color indexed="64"/>
      </right>
      <top style="thick">
        <color indexed="64"/>
      </top>
      <bottom style="hair">
        <color indexed="64"/>
      </bottom>
      <diagonal/>
    </border>
    <border>
      <left/>
      <right style="thin">
        <color indexed="64"/>
      </right>
      <top style="thick">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ck">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165" fontId="18" fillId="0" borderId="0" applyFont="0" applyFill="0" applyBorder="0" applyAlignment="0" applyProtection="0"/>
    <xf numFmtId="164" fontId="18" fillId="0" borderId="0" applyFont="0" applyFill="0" applyBorder="0" applyAlignment="0" applyProtection="0"/>
    <xf numFmtId="3" fontId="3" fillId="0" borderId="1" applyProtection="0"/>
    <xf numFmtId="0" fontId="3" fillId="0" borderId="0"/>
    <xf numFmtId="0" fontId="3" fillId="0" borderId="0"/>
    <xf numFmtId="0" fontId="15" fillId="0" borderId="1"/>
    <xf numFmtId="9" fontId="18" fillId="0" borderId="0" applyFont="0" applyFill="0" applyBorder="0" applyAlignment="0" applyProtection="0"/>
  </cellStyleXfs>
  <cellXfs count="617">
    <xf numFmtId="0" fontId="0" fillId="0" borderId="0" xfId="0"/>
    <xf numFmtId="164" fontId="21" fillId="0" borderId="0" xfId="2" applyFont="1" applyFill="1"/>
    <xf numFmtId="164" fontId="21" fillId="0" borderId="0" xfId="2" applyFont="1" applyFill="1" applyAlignment="1">
      <alignment horizontal="left"/>
    </xf>
    <xf numFmtId="164" fontId="22" fillId="0" borderId="0" xfId="2" applyFont="1" applyFill="1"/>
    <xf numFmtId="164" fontId="22" fillId="0" borderId="0" xfId="2" applyFont="1" applyFill="1" applyBorder="1" applyAlignment="1">
      <alignment horizontal="left"/>
    </xf>
    <xf numFmtId="164" fontId="22" fillId="0" borderId="0" xfId="2" applyFont="1" applyFill="1" applyBorder="1"/>
    <xf numFmtId="164" fontId="21" fillId="0" borderId="0" xfId="2" applyFont="1" applyFill="1" applyBorder="1"/>
    <xf numFmtId="167" fontId="22" fillId="0" borderId="2" xfId="2" quotePrefix="1" applyNumberFormat="1" applyFont="1" applyFill="1" applyBorder="1" applyAlignment="1">
      <alignment horizontal="center" vertical="center"/>
    </xf>
    <xf numFmtId="169" fontId="21" fillId="0" borderId="2" xfId="2" quotePrefix="1" applyNumberFormat="1" applyFont="1" applyFill="1" applyBorder="1" applyAlignment="1">
      <alignment horizontal="center" vertical="center"/>
    </xf>
    <xf numFmtId="169" fontId="22" fillId="0" borderId="2" xfId="2" quotePrefix="1" applyNumberFormat="1" applyFont="1" applyFill="1" applyBorder="1" applyAlignment="1">
      <alignment horizontal="center" vertical="center"/>
    </xf>
    <xf numFmtId="166" fontId="21" fillId="0" borderId="2" xfId="2" quotePrefix="1" applyNumberFormat="1" applyFont="1" applyFill="1" applyBorder="1" applyAlignment="1">
      <alignment horizontal="center" vertical="center"/>
    </xf>
    <xf numFmtId="164" fontId="21" fillId="0" borderId="2" xfId="2" applyFont="1" applyFill="1" applyBorder="1" applyAlignment="1">
      <alignment horizontal="center" vertical="center"/>
    </xf>
    <xf numFmtId="164" fontId="21" fillId="0" borderId="3" xfId="2" applyFont="1" applyFill="1" applyBorder="1" applyAlignment="1">
      <alignment horizontal="center" vertical="center"/>
    </xf>
    <xf numFmtId="164" fontId="21" fillId="0" borderId="4" xfId="2" applyFont="1" applyFill="1" applyBorder="1" applyAlignment="1">
      <alignment horizontal="center" vertical="center"/>
    </xf>
    <xf numFmtId="166" fontId="21" fillId="0" borderId="4" xfId="2" quotePrefix="1" applyNumberFormat="1" applyFont="1" applyFill="1" applyBorder="1" applyAlignment="1">
      <alignment horizontal="center" vertical="center"/>
    </xf>
    <xf numFmtId="2" fontId="21" fillId="0" borderId="2" xfId="2" applyNumberFormat="1" applyFont="1" applyFill="1" applyBorder="1" applyAlignment="1">
      <alignment horizontal="center" vertical="center"/>
    </xf>
    <xf numFmtId="1" fontId="21" fillId="0" borderId="2" xfId="2" applyNumberFormat="1" applyFont="1" applyFill="1" applyBorder="1" applyAlignment="1">
      <alignment horizontal="center" vertical="center"/>
    </xf>
    <xf numFmtId="164" fontId="21" fillId="0" borderId="2" xfId="2" applyFont="1" applyFill="1" applyBorder="1" applyAlignment="1">
      <alignment horizontal="left" vertical="center" wrapText="1"/>
    </xf>
    <xf numFmtId="168" fontId="21" fillId="0" borderId="0" xfId="2" applyNumberFormat="1" applyFont="1" applyFill="1" applyBorder="1" applyAlignment="1">
      <alignment horizontal="center" vertical="top" wrapText="1"/>
    </xf>
    <xf numFmtId="164" fontId="21" fillId="0" borderId="0" xfId="2" applyFont="1" applyFill="1" applyBorder="1" applyAlignment="1">
      <alignment horizontal="center" vertical="top" wrapText="1"/>
    </xf>
    <xf numFmtId="2" fontId="21" fillId="0" borderId="0" xfId="2" applyNumberFormat="1" applyFont="1" applyFill="1" applyBorder="1" applyAlignment="1">
      <alignment horizontal="center" vertical="top" wrapText="1"/>
    </xf>
    <xf numFmtId="2" fontId="21" fillId="0" borderId="0" xfId="2" applyNumberFormat="1" applyFont="1" applyFill="1" applyBorder="1" applyAlignment="1">
      <alignment horizontal="center"/>
    </xf>
    <xf numFmtId="164" fontId="2" fillId="0" borderId="2" xfId="2" applyFont="1" applyFill="1" applyBorder="1" applyAlignment="1">
      <alignment horizontal="center" vertical="center"/>
    </xf>
    <xf numFmtId="167" fontId="2" fillId="0" borderId="2" xfId="2" applyNumberFormat="1" applyFont="1" applyFill="1" applyBorder="1" applyAlignment="1">
      <alignment horizontal="center" vertical="center"/>
    </xf>
    <xf numFmtId="164" fontId="2" fillId="0" borderId="0" xfId="2" applyFont="1" applyFill="1"/>
    <xf numFmtId="164" fontId="2" fillId="0" borderId="4" xfId="2" applyFont="1" applyFill="1" applyBorder="1" applyAlignment="1">
      <alignment horizontal="center" vertical="center"/>
    </xf>
    <xf numFmtId="164" fontId="2" fillId="0" borderId="3" xfId="2" applyFont="1" applyFill="1" applyBorder="1" applyAlignment="1">
      <alignment horizontal="center" vertical="center"/>
    </xf>
    <xf numFmtId="169" fontId="21" fillId="0" borderId="2" xfId="2" applyNumberFormat="1" applyFont="1" applyFill="1" applyBorder="1" applyAlignment="1">
      <alignment horizontal="center" vertical="center"/>
    </xf>
    <xf numFmtId="164" fontId="23" fillId="0" borderId="0" xfId="2" applyFont="1" applyFill="1" applyAlignment="1">
      <alignment horizontal="left" vertical="center"/>
    </xf>
    <xf numFmtId="164" fontId="21" fillId="0" borderId="2" xfId="2" applyFont="1" applyFill="1" applyBorder="1" applyAlignment="1">
      <alignment horizontal="center" vertical="center" wrapText="1"/>
    </xf>
    <xf numFmtId="9" fontId="21" fillId="0" borderId="0" xfId="7" applyFont="1" applyFill="1"/>
    <xf numFmtId="164" fontId="22" fillId="4" borderId="5" xfId="2" applyFont="1" applyFill="1" applyBorder="1" applyAlignment="1">
      <alignment horizontal="center" vertical="center"/>
    </xf>
    <xf numFmtId="164" fontId="22" fillId="4" borderId="5" xfId="2" applyFont="1" applyFill="1" applyBorder="1" applyAlignment="1">
      <alignment horizontal="center" vertical="center" wrapText="1"/>
    </xf>
    <xf numFmtId="164" fontId="24" fillId="0" borderId="0" xfId="2" applyFont="1" applyFill="1"/>
    <xf numFmtId="164" fontId="1" fillId="0" borderId="4" xfId="2" applyFont="1" applyFill="1" applyBorder="1" applyAlignment="1">
      <alignment horizontal="center" vertical="center"/>
    </xf>
    <xf numFmtId="164" fontId="1" fillId="0" borderId="2" xfId="2" applyFont="1" applyFill="1" applyBorder="1" applyAlignment="1">
      <alignment horizontal="center" vertical="center"/>
    </xf>
    <xf numFmtId="164" fontId="22" fillId="0" borderId="2" xfId="2" applyFont="1" applyFill="1" applyBorder="1" applyAlignment="1">
      <alignment horizontal="center" vertical="center"/>
    </xf>
    <xf numFmtId="164" fontId="2" fillId="0" borderId="2" xfId="2" applyFont="1" applyFill="1" applyBorder="1" applyAlignment="1">
      <alignment horizontal="center" vertical="center" wrapText="1"/>
    </xf>
    <xf numFmtId="164" fontId="1" fillId="0" borderId="3" xfId="2" applyFont="1" applyFill="1" applyBorder="1" applyAlignment="1">
      <alignment horizontal="center" vertical="center"/>
    </xf>
    <xf numFmtId="164" fontId="21" fillId="0" borderId="0" xfId="2" applyFont="1" applyFill="1" applyAlignment="1">
      <alignment horizontal="center"/>
    </xf>
    <xf numFmtId="164" fontId="1" fillId="0" borderId="5" xfId="2" applyFont="1" applyFill="1" applyBorder="1" applyAlignment="1">
      <alignment horizontal="center" vertical="center"/>
    </xf>
    <xf numFmtId="166" fontId="21" fillId="0" borderId="2" xfId="2" applyNumberFormat="1" applyFont="1" applyFill="1" applyBorder="1" applyAlignment="1">
      <alignment horizontal="center" vertical="center"/>
    </xf>
    <xf numFmtId="167" fontId="2" fillId="0" borderId="4" xfId="2" applyNumberFormat="1" applyFont="1" applyFill="1" applyBorder="1" applyAlignment="1">
      <alignment horizontal="center" vertical="center"/>
    </xf>
    <xf numFmtId="164" fontId="2" fillId="5" borderId="4" xfId="2" applyFont="1" applyFill="1" applyBorder="1" applyAlignment="1">
      <alignment horizontal="center" vertical="center"/>
    </xf>
    <xf numFmtId="166" fontId="21" fillId="0" borderId="4" xfId="2" applyNumberFormat="1" applyFont="1" applyFill="1" applyBorder="1" applyAlignment="1">
      <alignment horizontal="center" vertical="center"/>
    </xf>
    <xf numFmtId="164" fontId="22" fillId="0" borderId="4" xfId="2" applyFont="1" applyFill="1" applyBorder="1" applyAlignment="1">
      <alignment horizontal="center" vertical="center"/>
    </xf>
    <xf numFmtId="164" fontId="1" fillId="0" borderId="4" xfId="2" applyFont="1" applyFill="1" applyBorder="1" applyAlignment="1">
      <alignment horizontal="center" vertical="center" wrapText="1"/>
    </xf>
    <xf numFmtId="164" fontId="2" fillId="6" borderId="2" xfId="2" applyFont="1" applyFill="1" applyBorder="1" applyAlignment="1">
      <alignment horizontal="center" vertical="center"/>
    </xf>
    <xf numFmtId="164" fontId="2" fillId="6" borderId="4" xfId="2" applyFont="1" applyFill="1" applyBorder="1" applyAlignment="1">
      <alignment horizontal="center" vertical="center"/>
    </xf>
    <xf numFmtId="166" fontId="21" fillId="0" borderId="2" xfId="2" quotePrefix="1" applyNumberFormat="1" applyFont="1" applyFill="1" applyBorder="1" applyAlignment="1">
      <alignment horizontal="left" vertical="top"/>
    </xf>
    <xf numFmtId="166" fontId="2" fillId="0" borderId="2" xfId="2" applyNumberFormat="1" applyFont="1" applyFill="1" applyBorder="1" applyAlignment="1">
      <alignment horizontal="center"/>
    </xf>
    <xf numFmtId="169" fontId="21" fillId="0" borderId="6" xfId="2" applyNumberFormat="1" applyFont="1" applyFill="1" applyBorder="1" applyAlignment="1">
      <alignment horizontal="center" vertical="center"/>
    </xf>
    <xf numFmtId="164" fontId="21" fillId="0" borderId="6" xfId="2" applyFont="1" applyFill="1" applyBorder="1" applyAlignment="1">
      <alignment horizontal="center" vertical="center"/>
    </xf>
    <xf numFmtId="164" fontId="2" fillId="0" borderId="7" xfId="2" applyFont="1" applyFill="1" applyBorder="1" applyAlignment="1">
      <alignment horizontal="center" vertical="center"/>
    </xf>
    <xf numFmtId="0" fontId="1" fillId="0" borderId="2" xfId="2" applyNumberFormat="1" applyFont="1" applyFill="1" applyBorder="1" applyAlignment="1">
      <alignment horizontal="center" vertical="center" wrapText="1"/>
    </xf>
    <xf numFmtId="164" fontId="2" fillId="0" borderId="2" xfId="2" applyFont="1" applyFill="1" applyBorder="1" applyAlignment="1">
      <alignment horizontal="left" vertical="center" wrapText="1"/>
    </xf>
    <xf numFmtId="169" fontId="21" fillId="0" borderId="4" xfId="2" applyNumberFormat="1" applyFont="1" applyFill="1" applyBorder="1" applyAlignment="1">
      <alignment horizontal="center" vertical="center"/>
    </xf>
    <xf numFmtId="169" fontId="21" fillId="0" borderId="3" xfId="2" applyNumberFormat="1" applyFont="1" applyFill="1" applyBorder="1" applyAlignment="1">
      <alignment horizontal="center" vertical="center"/>
    </xf>
    <xf numFmtId="0" fontId="21" fillId="0" borderId="0" xfId="0" applyFont="1" applyAlignment="1">
      <alignment horizontal="left" vertical="top" wrapText="1"/>
    </xf>
    <xf numFmtId="164" fontId="21" fillId="0" borderId="3" xfId="2" applyFont="1" applyFill="1" applyBorder="1" applyAlignment="1">
      <alignment horizontal="left" vertical="center" wrapText="1"/>
    </xf>
    <xf numFmtId="164" fontId="22" fillId="0" borderId="4" xfId="2" applyFont="1" applyFill="1" applyBorder="1" applyAlignment="1">
      <alignment horizontal="center" vertical="center" wrapText="1"/>
    </xf>
    <xf numFmtId="164" fontId="22" fillId="0" borderId="4" xfId="2" applyFont="1" applyFill="1" applyBorder="1" applyAlignment="1">
      <alignment horizontal="left" vertical="center" wrapText="1"/>
    </xf>
    <xf numFmtId="164" fontId="1" fillId="0" borderId="4" xfId="2" applyFont="1" applyFill="1" applyBorder="1" applyAlignment="1">
      <alignment horizontal="left" vertical="center" wrapText="1"/>
    </xf>
    <xf numFmtId="164" fontId="2" fillId="0" borderId="8" xfId="2" applyFont="1" applyFill="1" applyBorder="1" applyAlignment="1">
      <alignment horizontal="center" vertical="center"/>
    </xf>
    <xf numFmtId="164" fontId="21" fillId="0" borderId="9" xfId="2" applyFont="1" applyFill="1" applyBorder="1" applyAlignment="1">
      <alignment horizontal="center" vertical="center"/>
    </xf>
    <xf numFmtId="0" fontId="21" fillId="0" borderId="2" xfId="0" applyFont="1" applyBorder="1" applyAlignment="1">
      <alignment horizontal="left" vertical="top" wrapText="1"/>
    </xf>
    <xf numFmtId="164" fontId="2" fillId="0" borderId="10" xfId="2" applyFont="1" applyFill="1" applyBorder="1" applyAlignment="1">
      <alignment horizontal="center" vertical="center"/>
    </xf>
    <xf numFmtId="164" fontId="1" fillId="6" borderId="11" xfId="2" applyFont="1" applyFill="1" applyBorder="1" applyAlignment="1">
      <alignment horizontal="center" vertical="center"/>
    </xf>
    <xf numFmtId="164" fontId="22" fillId="0" borderId="2" xfId="2" applyFont="1" applyFill="1" applyBorder="1" applyAlignment="1">
      <alignment horizontal="center" vertical="center" wrapText="1"/>
    </xf>
    <xf numFmtId="164" fontId="24" fillId="0" borderId="0" xfId="2" applyFont="1" applyFill="1" applyAlignment="1">
      <alignment horizontal="center" vertical="center"/>
    </xf>
    <xf numFmtId="164" fontId="22" fillId="0" borderId="0" xfId="2" applyFont="1" applyFill="1" applyBorder="1" applyAlignment="1">
      <alignment horizontal="left" vertical="center"/>
    </xf>
    <xf numFmtId="164" fontId="1" fillId="0" borderId="0" xfId="2" applyFont="1" applyFill="1" applyBorder="1" applyAlignment="1">
      <alignment horizontal="left" vertical="center"/>
    </xf>
    <xf numFmtId="0" fontId="25" fillId="0" borderId="0" xfId="0" applyFont="1"/>
    <xf numFmtId="165" fontId="26" fillId="0" borderId="0" xfId="0" applyNumberFormat="1" applyFont="1"/>
    <xf numFmtId="166" fontId="22" fillId="6" borderId="0" xfId="2" applyNumberFormat="1" applyFont="1" applyFill="1" applyBorder="1" applyAlignment="1">
      <alignment horizontal="center" vertical="center"/>
    </xf>
    <xf numFmtId="164" fontId="1" fillId="6" borderId="0" xfId="2" applyFont="1" applyFill="1" applyBorder="1" applyAlignment="1">
      <alignment horizontal="center" vertical="center"/>
    </xf>
    <xf numFmtId="164" fontId="1" fillId="0" borderId="12" xfId="2" applyFont="1" applyFill="1" applyBorder="1" applyAlignment="1">
      <alignment horizontal="center" vertical="center"/>
    </xf>
    <xf numFmtId="164" fontId="1" fillId="0" borderId="13" xfId="2" applyFont="1" applyFill="1" applyBorder="1" applyAlignment="1">
      <alignment horizontal="center" vertical="center"/>
    </xf>
    <xf numFmtId="164" fontId="22" fillId="0" borderId="0" xfId="2" applyFont="1" applyFill="1" applyBorder="1" applyAlignment="1">
      <alignment horizontal="center" vertical="top" wrapText="1"/>
    </xf>
    <xf numFmtId="164" fontId="27" fillId="0" borderId="2" xfId="2" applyFont="1" applyFill="1" applyBorder="1" applyAlignment="1">
      <alignment horizontal="center" vertical="center"/>
    </xf>
    <xf numFmtId="164" fontId="21" fillId="6" borderId="2" xfId="2" applyFont="1" applyFill="1" applyBorder="1" applyAlignment="1">
      <alignment horizontal="left" vertical="center" wrapText="1"/>
    </xf>
    <xf numFmtId="0" fontId="0" fillId="0" borderId="0" xfId="0" applyAlignment="1">
      <alignment horizontal="center" vertical="center"/>
    </xf>
    <xf numFmtId="164" fontId="21" fillId="0" borderId="4" xfId="2" applyFont="1" applyFill="1" applyBorder="1" applyAlignment="1">
      <alignment horizontal="left" vertical="center" wrapText="1"/>
    </xf>
    <xf numFmtId="164" fontId="1" fillId="0" borderId="14" xfId="2" applyFont="1" applyFill="1" applyBorder="1" applyAlignment="1">
      <alignment horizontal="center" vertical="center"/>
    </xf>
    <xf numFmtId="164" fontId="1" fillId="0" borderId="15" xfId="2" applyFont="1" applyFill="1" applyBorder="1" applyAlignment="1">
      <alignment horizontal="center" vertical="center"/>
    </xf>
    <xf numFmtId="164" fontId="21" fillId="0" borderId="5" xfId="2" applyFont="1" applyFill="1" applyBorder="1" applyAlignment="1">
      <alignment horizontal="center"/>
    </xf>
    <xf numFmtId="164" fontId="22" fillId="4" borderId="5" xfId="2" applyFont="1" applyFill="1" applyBorder="1" applyAlignment="1">
      <alignment vertical="center"/>
    </xf>
    <xf numFmtId="1" fontId="1" fillId="4" borderId="5" xfId="2" applyNumberFormat="1" applyFont="1" applyFill="1" applyBorder="1" applyAlignment="1">
      <alignment horizontal="center" vertical="center"/>
    </xf>
    <xf numFmtId="164" fontId="22" fillId="0" borderId="2" xfId="2" applyFont="1" applyFill="1" applyBorder="1" applyAlignment="1">
      <alignment vertical="center"/>
    </xf>
    <xf numFmtId="1" fontId="2" fillId="0" borderId="2" xfId="2" applyNumberFormat="1" applyFont="1" applyFill="1" applyBorder="1" applyAlignment="1">
      <alignment horizontal="center" vertical="center"/>
    </xf>
    <xf numFmtId="164" fontId="22" fillId="0" borderId="2" xfId="2" applyFont="1" applyFill="1" applyBorder="1" applyAlignment="1">
      <alignment vertical="center" wrapText="1"/>
    </xf>
    <xf numFmtId="0" fontId="21" fillId="0" borderId="2" xfId="2" applyNumberFormat="1" applyFont="1" applyFill="1" applyBorder="1" applyAlignment="1">
      <alignment horizontal="left" vertical="center" wrapText="1"/>
    </xf>
    <xf numFmtId="1" fontId="2" fillId="0" borderId="2" xfId="2" applyNumberFormat="1" applyFont="1" applyFill="1" applyBorder="1" applyAlignment="1">
      <alignment horizontal="center" vertical="center" wrapText="1"/>
    </xf>
    <xf numFmtId="164" fontId="21" fillId="0" borderId="2" xfId="2" applyFont="1" applyFill="1" applyBorder="1" applyAlignment="1">
      <alignment vertical="center" wrapText="1"/>
    </xf>
    <xf numFmtId="1" fontId="2" fillId="0" borderId="2" xfId="2" applyNumberFormat="1" applyFont="1" applyFill="1" applyBorder="1" applyAlignment="1">
      <alignment horizontal="left" vertical="center" wrapText="1"/>
    </xf>
    <xf numFmtId="166" fontId="2" fillId="0" borderId="4" xfId="2" applyNumberFormat="1" applyFont="1" applyFill="1" applyBorder="1" applyAlignment="1">
      <alignment horizontal="center"/>
    </xf>
    <xf numFmtId="164" fontId="2" fillId="5" borderId="2" xfId="2" applyFont="1" applyFill="1" applyBorder="1" applyAlignment="1">
      <alignment horizontal="center" vertical="center"/>
    </xf>
    <xf numFmtId="164" fontId="22" fillId="0" borderId="0" xfId="2" applyFont="1" applyFill="1" applyBorder="1" applyAlignment="1">
      <alignment vertical="center"/>
    </xf>
    <xf numFmtId="1" fontId="28" fillId="0" borderId="0" xfId="0" applyNumberFormat="1" applyFont="1" applyAlignment="1">
      <alignment horizontal="center"/>
    </xf>
    <xf numFmtId="164" fontId="1" fillId="0" borderId="16" xfId="2" applyFont="1" applyFill="1" applyBorder="1" applyAlignment="1">
      <alignment horizontal="center" vertical="center"/>
    </xf>
    <xf numFmtId="17" fontId="22" fillId="0" borderId="0" xfId="2" applyNumberFormat="1" applyFont="1" applyFill="1" applyBorder="1" applyAlignment="1">
      <alignment horizontal="center" vertical="top" wrapText="1"/>
    </xf>
    <xf numFmtId="171" fontId="3" fillId="0" borderId="0" xfId="3" applyNumberFormat="1" applyBorder="1" applyAlignment="1" applyProtection="1">
      <alignment horizontal="center"/>
    </xf>
    <xf numFmtId="4" fontId="3" fillId="0" borderId="0" xfId="0" applyNumberFormat="1" applyFont="1" applyProtection="1">
      <protection locked="0"/>
    </xf>
    <xf numFmtId="4" fontId="3" fillId="0" borderId="0" xfId="0" applyNumberFormat="1" applyFont="1"/>
    <xf numFmtId="0" fontId="6" fillId="0" borderId="0" xfId="0" applyFont="1"/>
    <xf numFmtId="0" fontId="3" fillId="0" borderId="0" xfId="0" applyFont="1"/>
    <xf numFmtId="0" fontId="3" fillId="0" borderId="0" xfId="0" applyFont="1" applyAlignment="1">
      <alignment horizontal="center"/>
    </xf>
    <xf numFmtId="3" fontId="3" fillId="0" borderId="0" xfId="0" applyNumberFormat="1" applyFont="1" applyAlignment="1">
      <alignment horizontal="center"/>
    </xf>
    <xf numFmtId="4" fontId="6" fillId="0" borderId="0" xfId="0" applyNumberFormat="1" applyFont="1" applyAlignment="1">
      <alignment horizontal="right"/>
    </xf>
    <xf numFmtId="4" fontId="3" fillId="0" borderId="17" xfId="0" applyNumberFormat="1" applyFont="1" applyBorder="1" applyProtection="1">
      <protection locked="0"/>
    </xf>
    <xf numFmtId="4" fontId="6" fillId="0" borderId="17" xfId="0" applyNumberFormat="1" applyFont="1" applyBorder="1"/>
    <xf numFmtId="0" fontId="6" fillId="0" borderId="18" xfId="0" applyFont="1" applyBorder="1" applyAlignment="1">
      <alignment horizontal="center"/>
    </xf>
    <xf numFmtId="0" fontId="6" fillId="0" borderId="19" xfId="0" applyFont="1" applyBorder="1" applyAlignment="1">
      <alignment horizontal="center"/>
    </xf>
    <xf numFmtId="0" fontId="6" fillId="0" borderId="20" xfId="0" applyFont="1" applyBorder="1" applyAlignment="1">
      <alignment horizontal="center"/>
    </xf>
    <xf numFmtId="0" fontId="6" fillId="0" borderId="21" xfId="0" applyFont="1" applyBorder="1" applyAlignment="1">
      <alignment horizontal="center"/>
    </xf>
    <xf numFmtId="3" fontId="6" fillId="0" borderId="18" xfId="0" applyNumberFormat="1" applyFont="1" applyBorder="1" applyAlignment="1">
      <alignment horizontal="center"/>
    </xf>
    <xf numFmtId="4" fontId="3" fillId="0" borderId="18" xfId="0" applyNumberFormat="1" applyFont="1" applyBorder="1" applyAlignment="1" applyProtection="1">
      <alignment horizontal="center"/>
      <protection locked="0"/>
    </xf>
    <xf numFmtId="4" fontId="3" fillId="0" borderId="18" xfId="0" applyNumberFormat="1" applyFont="1" applyBorder="1" applyAlignment="1">
      <alignment horizontal="center"/>
    </xf>
    <xf numFmtId="0" fontId="6" fillId="0" borderId="22" xfId="0" applyFont="1" applyBorder="1" applyAlignment="1">
      <alignment horizontal="center"/>
    </xf>
    <xf numFmtId="0" fontId="6" fillId="0" borderId="23" xfId="0" applyFont="1" applyBorder="1" applyAlignment="1">
      <alignment horizontal="centerContinuous"/>
    </xf>
    <xf numFmtId="0" fontId="6" fillId="0" borderId="0" xfId="0" applyFont="1" applyAlignment="1">
      <alignment horizontal="centerContinuous"/>
    </xf>
    <xf numFmtId="3" fontId="6" fillId="0" borderId="22" xfId="0" applyNumberFormat="1" applyFont="1" applyBorder="1" applyAlignment="1">
      <alignment horizontal="center"/>
    </xf>
    <xf numFmtId="4" fontId="6" fillId="0" borderId="22" xfId="0" applyNumberFormat="1" applyFont="1" applyBorder="1" applyAlignment="1" applyProtection="1">
      <alignment horizontal="center"/>
      <protection locked="0"/>
    </xf>
    <xf numFmtId="4" fontId="6" fillId="0" borderId="22" xfId="0" applyNumberFormat="1" applyFont="1" applyBorder="1" applyAlignment="1">
      <alignment horizontal="centerContinuous"/>
    </xf>
    <xf numFmtId="0" fontId="6" fillId="0" borderId="23" xfId="0" applyFont="1" applyBorder="1" applyAlignment="1">
      <alignment horizontal="center"/>
    </xf>
    <xf numFmtId="0" fontId="6" fillId="0" borderId="0" xfId="0" applyFont="1" applyAlignment="1">
      <alignment horizontal="center"/>
    </xf>
    <xf numFmtId="0" fontId="6" fillId="0" borderId="24" xfId="0" applyFont="1" applyBorder="1"/>
    <xf numFmtId="4" fontId="3" fillId="0" borderId="22" xfId="0" applyNumberFormat="1" applyFont="1" applyBorder="1" applyAlignment="1" applyProtection="1">
      <alignment horizontal="center"/>
      <protection locked="0"/>
    </xf>
    <xf numFmtId="4" fontId="3" fillId="0" borderId="22" xfId="0" applyNumberFormat="1" applyFont="1" applyBorder="1" applyAlignment="1">
      <alignment horizontal="center"/>
    </xf>
    <xf numFmtId="0" fontId="6" fillId="0" borderId="25" xfId="0" applyFont="1" applyBorder="1" applyAlignment="1">
      <alignment horizontal="center"/>
    </xf>
    <xf numFmtId="0" fontId="6" fillId="0" borderId="26" xfId="0" applyFont="1" applyBorder="1" applyAlignment="1">
      <alignment horizontal="center"/>
    </xf>
    <xf numFmtId="0" fontId="6" fillId="0" borderId="17" xfId="0" applyFont="1" applyBorder="1" applyAlignment="1">
      <alignment horizontal="center"/>
    </xf>
    <xf numFmtId="0" fontId="6" fillId="0" borderId="27" xfId="0" applyFont="1" applyBorder="1" applyAlignment="1">
      <alignment horizontal="center"/>
    </xf>
    <xf numFmtId="3" fontId="6" fillId="0" borderId="25" xfId="0" applyNumberFormat="1" applyFont="1" applyBorder="1" applyAlignment="1">
      <alignment horizontal="center"/>
    </xf>
    <xf numFmtId="4" fontId="3" fillId="0" borderId="25" xfId="0" applyNumberFormat="1" applyFont="1" applyBorder="1" applyAlignment="1" applyProtection="1">
      <alignment horizontal="center"/>
      <protection locked="0"/>
    </xf>
    <xf numFmtId="4" fontId="3" fillId="0" borderId="25" xfId="0" applyNumberFormat="1" applyFont="1" applyBorder="1" applyAlignment="1">
      <alignment horizontal="center"/>
    </xf>
    <xf numFmtId="0" fontId="3" fillId="0" borderId="21" xfId="0" applyFont="1" applyBorder="1"/>
    <xf numFmtId="0" fontId="3" fillId="0" borderId="18" xfId="0" applyFont="1" applyBorder="1" applyAlignment="1">
      <alignment horizontal="center"/>
    </xf>
    <xf numFmtId="3" fontId="3" fillId="0" borderId="18" xfId="0" applyNumberFormat="1" applyFont="1" applyBorder="1" applyAlignment="1">
      <alignment horizontal="center"/>
    </xf>
    <xf numFmtId="4" fontId="3" fillId="0" borderId="18" xfId="0" applyNumberFormat="1" applyFont="1" applyBorder="1" applyProtection="1">
      <protection locked="0"/>
    </xf>
    <xf numFmtId="4" fontId="3" fillId="0" borderId="22" xfId="3" applyNumberFormat="1" applyBorder="1" applyAlignment="1" applyProtection="1">
      <alignment horizontal="right"/>
    </xf>
    <xf numFmtId="0" fontId="6" fillId="0" borderId="22" xfId="0" applyFont="1" applyBorder="1"/>
    <xf numFmtId="0" fontId="7" fillId="0" borderId="23" xfId="0" applyFont="1" applyBorder="1"/>
    <xf numFmtId="0" fontId="3" fillId="0" borderId="22" xfId="0" applyFont="1" applyBorder="1" applyAlignment="1">
      <alignment horizontal="center"/>
    </xf>
    <xf numFmtId="3" fontId="3" fillId="0" borderId="22" xfId="0" applyNumberFormat="1" applyFont="1" applyBorder="1" applyAlignment="1">
      <alignment horizontal="center"/>
    </xf>
    <xf numFmtId="4" fontId="3" fillId="0" borderId="22" xfId="0" applyNumberFormat="1" applyFont="1" applyBorder="1" applyProtection="1">
      <protection locked="0"/>
    </xf>
    <xf numFmtId="0" fontId="6" fillId="0" borderId="23" xfId="0" applyFont="1" applyBorder="1"/>
    <xf numFmtId="3" fontId="3" fillId="0" borderId="22" xfId="3" applyBorder="1" applyAlignment="1" applyProtection="1">
      <alignment horizontal="center"/>
    </xf>
    <xf numFmtId="0" fontId="3" fillId="0" borderId="24" xfId="0" applyFont="1" applyBorder="1"/>
    <xf numFmtId="0" fontId="3" fillId="0" borderId="23" xfId="0" applyFont="1" applyBorder="1"/>
    <xf numFmtId="4" fontId="8" fillId="0" borderId="22" xfId="0" applyNumberFormat="1" applyFont="1" applyBorder="1" applyAlignment="1" applyProtection="1">
      <alignment horizontal="right"/>
      <protection locked="0"/>
    </xf>
    <xf numFmtId="0" fontId="6" fillId="0" borderId="22" xfId="0" applyFont="1" applyBorder="1" applyAlignment="1">
      <alignment horizontal="left"/>
    </xf>
    <xf numFmtId="4" fontId="3" fillId="0" borderId="25" xfId="0" applyNumberFormat="1" applyFont="1" applyBorder="1" applyAlignment="1" applyProtection="1">
      <alignment horizontal="right"/>
      <protection locked="0"/>
    </xf>
    <xf numFmtId="0" fontId="3" fillId="0" borderId="20" xfId="0" applyFont="1" applyBorder="1" applyAlignment="1">
      <alignment horizontal="center"/>
    </xf>
    <xf numFmtId="3" fontId="3" fillId="0" borderId="20" xfId="0" applyNumberFormat="1" applyFont="1" applyBorder="1" applyAlignment="1">
      <alignment horizontal="center"/>
    </xf>
    <xf numFmtId="4" fontId="3" fillId="0" borderId="21" xfId="0" applyNumberFormat="1" applyFont="1" applyBorder="1" applyProtection="1">
      <protection locked="0"/>
    </xf>
    <xf numFmtId="4" fontId="3" fillId="0" borderId="18" xfId="0" applyNumberFormat="1" applyFont="1" applyBorder="1"/>
    <xf numFmtId="4" fontId="3" fillId="0" borderId="24" xfId="0" applyNumberFormat="1" applyFont="1" applyBorder="1" applyProtection="1">
      <protection locked="0"/>
    </xf>
    <xf numFmtId="0" fontId="3" fillId="0" borderId="25" xfId="0" applyFont="1" applyBorder="1"/>
    <xf numFmtId="0" fontId="3" fillId="0" borderId="26" xfId="0" applyFont="1" applyBorder="1"/>
    <xf numFmtId="0" fontId="3" fillId="0" borderId="17" xfId="0" applyFont="1" applyBorder="1"/>
    <xf numFmtId="0" fontId="3" fillId="0" borderId="17" xfId="0" applyFont="1" applyBorder="1" applyAlignment="1">
      <alignment horizontal="center"/>
    </xf>
    <xf numFmtId="3" fontId="3" fillId="0" borderId="17" xfId="0" applyNumberFormat="1" applyFont="1" applyBorder="1" applyAlignment="1">
      <alignment horizontal="center"/>
    </xf>
    <xf numFmtId="4" fontId="3" fillId="0" borderId="27" xfId="0" applyNumberFormat="1" applyFont="1" applyBorder="1" applyProtection="1">
      <protection locked="0"/>
    </xf>
    <xf numFmtId="4" fontId="3" fillId="0" borderId="25" xfId="0" applyNumberFormat="1" applyFont="1" applyBorder="1"/>
    <xf numFmtId="4" fontId="3" fillId="0" borderId="0" xfId="0" applyNumberFormat="1" applyFont="1" applyAlignment="1" applyProtection="1">
      <alignment horizontal="right"/>
      <protection locked="0"/>
    </xf>
    <xf numFmtId="0" fontId="3" fillId="0" borderId="18" xfId="0" applyFont="1" applyBorder="1"/>
    <xf numFmtId="0" fontId="3" fillId="0" borderId="19" xfId="0" applyFont="1" applyBorder="1"/>
    <xf numFmtId="0" fontId="3" fillId="0" borderId="20" xfId="0" applyFont="1" applyBorder="1"/>
    <xf numFmtId="4" fontId="3" fillId="0" borderId="21" xfId="0" applyNumberFormat="1" applyFont="1" applyBorder="1" applyAlignment="1" applyProtection="1">
      <alignment horizontal="right"/>
      <protection locked="0"/>
    </xf>
    <xf numFmtId="0" fontId="3" fillId="0" borderId="22" xfId="0" applyFont="1" applyBorder="1"/>
    <xf numFmtId="4" fontId="3" fillId="0" borderId="24" xfId="0" applyNumberFormat="1" applyFont="1" applyBorder="1" applyAlignment="1" applyProtection="1">
      <alignment horizontal="right"/>
      <protection locked="0"/>
    </xf>
    <xf numFmtId="4" fontId="3" fillId="0" borderId="27" xfId="0" applyNumberFormat="1" applyFont="1" applyBorder="1" applyAlignment="1" applyProtection="1">
      <alignment horizontal="right"/>
      <protection locked="0"/>
    </xf>
    <xf numFmtId="164" fontId="22" fillId="4" borderId="28" xfId="2" applyFont="1" applyFill="1" applyBorder="1" applyAlignment="1">
      <alignment horizontal="center" vertical="center" wrapText="1"/>
    </xf>
    <xf numFmtId="164" fontId="22" fillId="4" borderId="28" xfId="2" applyFont="1" applyFill="1" applyBorder="1" applyAlignment="1">
      <alignment horizontal="center" vertical="center"/>
    </xf>
    <xf numFmtId="3" fontId="2" fillId="0" borderId="22" xfId="3" applyFont="1" applyBorder="1" applyAlignment="1" applyProtection="1">
      <alignment horizontal="center"/>
    </xf>
    <xf numFmtId="164" fontId="1" fillId="6" borderId="29" xfId="2" applyFont="1" applyFill="1" applyBorder="1" applyAlignment="1">
      <alignment horizontal="center" vertical="center"/>
    </xf>
    <xf numFmtId="166" fontId="22" fillId="6" borderId="29" xfId="2" applyNumberFormat="1" applyFont="1" applyFill="1" applyBorder="1" applyAlignment="1">
      <alignment horizontal="center" vertical="center"/>
    </xf>
    <xf numFmtId="0" fontId="1" fillId="0" borderId="30" xfId="0" applyFont="1" applyBorder="1"/>
    <xf numFmtId="0" fontId="1" fillId="0" borderId="30" xfId="0" applyFont="1" applyBorder="1" applyAlignment="1">
      <alignment horizontal="left"/>
    </xf>
    <xf numFmtId="0" fontId="2" fillId="0" borderId="30" xfId="0" applyFont="1" applyBorder="1"/>
    <xf numFmtId="164" fontId="1" fillId="0" borderId="30" xfId="2" applyFont="1" applyFill="1" applyBorder="1" applyAlignment="1">
      <alignment horizontal="center" vertical="center"/>
    </xf>
    <xf numFmtId="0" fontId="2" fillId="0" borderId="31" xfId="0" applyFont="1" applyBorder="1"/>
    <xf numFmtId="0" fontId="1" fillId="0" borderId="31" xfId="0" applyFont="1" applyBorder="1" applyAlignment="1">
      <alignment horizontal="left"/>
    </xf>
    <xf numFmtId="0" fontId="1" fillId="0" borderId="15" xfId="0" applyFont="1" applyBorder="1"/>
    <xf numFmtId="0" fontId="1" fillId="0" borderId="32" xfId="0" applyFont="1" applyBorder="1"/>
    <xf numFmtId="0" fontId="1" fillId="0" borderId="33" xfId="0" applyFont="1" applyBorder="1"/>
    <xf numFmtId="164" fontId="21" fillId="0" borderId="34" xfId="2" applyFont="1" applyFill="1" applyBorder="1" applyAlignment="1">
      <alignment horizontal="center" vertical="center"/>
    </xf>
    <xf numFmtId="164" fontId="22" fillId="4" borderId="35" xfId="2" applyFont="1" applyFill="1" applyBorder="1" applyAlignment="1">
      <alignment horizontal="center" vertical="center"/>
    </xf>
    <xf numFmtId="164" fontId="2" fillId="0" borderId="34" xfId="2" applyFont="1" applyFill="1" applyBorder="1" applyAlignment="1">
      <alignment horizontal="center" vertical="center"/>
    </xf>
    <xf numFmtId="0" fontId="2" fillId="0" borderId="2" xfId="0" applyFont="1" applyBorder="1"/>
    <xf numFmtId="0" fontId="2" fillId="0" borderId="2" xfId="0" applyFont="1" applyBorder="1" applyAlignment="1">
      <alignment horizontal="center"/>
    </xf>
    <xf numFmtId="0" fontId="2" fillId="0" borderId="32" xfId="0" applyFont="1" applyBorder="1" applyAlignment="1">
      <alignment horizontal="center"/>
    </xf>
    <xf numFmtId="3" fontId="2" fillId="0" borderId="2" xfId="3" applyFont="1" applyBorder="1" applyAlignment="1" applyProtection="1">
      <alignment horizontal="center"/>
    </xf>
    <xf numFmtId="3" fontId="2" fillId="0" borderId="2" xfId="0" applyNumberFormat="1" applyFont="1" applyBorder="1" applyAlignment="1">
      <alignment horizontal="center"/>
    </xf>
    <xf numFmtId="0" fontId="10" fillId="0" borderId="2" xfId="0" applyFont="1" applyBorder="1" applyAlignment="1">
      <alignment horizontal="center"/>
    </xf>
    <xf numFmtId="4" fontId="2" fillId="0" borderId="2" xfId="0" applyNumberFormat="1" applyFont="1" applyBorder="1" applyProtection="1">
      <protection locked="0"/>
    </xf>
    <xf numFmtId="4" fontId="2" fillId="0" borderId="2" xfId="0" applyNumberFormat="1" applyFont="1" applyBorder="1" applyAlignment="1" applyProtection="1">
      <alignment horizontal="right"/>
      <protection locked="0"/>
    </xf>
    <xf numFmtId="3" fontId="2" fillId="0" borderId="32" xfId="3" applyFont="1" applyBorder="1" applyAlignment="1" applyProtection="1">
      <alignment horizontal="center"/>
    </xf>
    <xf numFmtId="4" fontId="2" fillId="0" borderId="2" xfId="3" applyNumberFormat="1" applyFont="1" applyBorder="1" applyAlignment="1" applyProtection="1">
      <alignment horizontal="right"/>
    </xf>
    <xf numFmtId="0" fontId="1" fillId="0" borderId="2" xfId="0" applyFont="1" applyBorder="1"/>
    <xf numFmtId="0" fontId="2" fillId="0" borderId="34" xfId="0" applyFont="1" applyBorder="1"/>
    <xf numFmtId="0" fontId="2" fillId="0" borderId="36" xfId="0" applyFont="1" applyBorder="1"/>
    <xf numFmtId="3" fontId="2" fillId="0" borderId="15" xfId="3" applyFont="1" applyBorder="1" applyAlignment="1" applyProtection="1">
      <alignment horizontal="center"/>
    </xf>
    <xf numFmtId="0" fontId="1" fillId="0" borderId="34" xfId="0" applyFont="1" applyBorder="1" applyAlignment="1">
      <alignment wrapText="1"/>
    </xf>
    <xf numFmtId="0" fontId="1" fillId="0" borderId="34" xfId="0" applyFont="1" applyBorder="1"/>
    <xf numFmtId="0" fontId="2" fillId="0" borderId="36" xfId="0" applyFont="1" applyBorder="1" applyAlignment="1">
      <alignment horizontal="center"/>
    </xf>
    <xf numFmtId="0" fontId="1" fillId="0" borderId="34" xfId="0" applyFont="1" applyBorder="1" applyAlignment="1">
      <alignment vertical="center" wrapText="1"/>
    </xf>
    <xf numFmtId="0" fontId="2" fillId="0" borderId="34" xfId="0" applyFont="1" applyBorder="1" applyAlignment="1">
      <alignment wrapText="1"/>
    </xf>
    <xf numFmtId="0" fontId="1" fillId="0" borderId="2" xfId="0" applyFont="1" applyBorder="1" applyAlignment="1">
      <alignment vertical="center" wrapText="1"/>
    </xf>
    <xf numFmtId="0" fontId="1" fillId="0" borderId="37" xfId="0" applyFont="1" applyBorder="1"/>
    <xf numFmtId="0" fontId="1" fillId="0" borderId="9" xfId="0" applyFont="1" applyBorder="1" applyAlignment="1">
      <alignment wrapText="1"/>
    </xf>
    <xf numFmtId="166" fontId="22" fillId="6" borderId="11" xfId="2" applyNumberFormat="1" applyFont="1" applyFill="1" applyBorder="1" applyAlignment="1">
      <alignment horizontal="center" vertical="center"/>
    </xf>
    <xf numFmtId="1" fontId="1" fillId="0" borderId="2" xfId="1" applyNumberFormat="1" applyFont="1" applyFill="1" applyBorder="1" applyAlignment="1">
      <alignment horizontal="center" vertical="center"/>
    </xf>
    <xf numFmtId="0" fontId="6" fillId="0" borderId="22" xfId="0" quotePrefix="1" applyFont="1" applyBorder="1"/>
    <xf numFmtId="4" fontId="3" fillId="0" borderId="22" xfId="7" applyNumberFormat="1" applyFont="1" applyBorder="1" applyAlignment="1" applyProtection="1">
      <alignment horizontal="right"/>
      <protection locked="0"/>
    </xf>
    <xf numFmtId="0" fontId="2" fillId="0" borderId="30" xfId="0" applyFont="1" applyBorder="1" applyAlignment="1">
      <alignment horizontal="center" vertical="center"/>
    </xf>
    <xf numFmtId="169" fontId="21" fillId="0" borderId="34" xfId="2" applyNumberFormat="1" applyFont="1" applyFill="1" applyBorder="1" applyAlignment="1">
      <alignment horizontal="center" vertical="center"/>
    </xf>
    <xf numFmtId="164" fontId="1" fillId="0" borderId="0" xfId="2" applyFont="1" applyFill="1" applyBorder="1" applyAlignment="1">
      <alignment horizontal="center" vertical="center"/>
    </xf>
    <xf numFmtId="164" fontId="2" fillId="0" borderId="9" xfId="2" applyFont="1" applyFill="1" applyBorder="1" applyAlignment="1">
      <alignment horizontal="center" vertical="center"/>
    </xf>
    <xf numFmtId="0" fontId="0" fillId="0" borderId="0" xfId="0" applyAlignment="1">
      <alignment horizontal="left" wrapText="1"/>
    </xf>
    <xf numFmtId="164" fontId="22" fillId="0" borderId="0" xfId="2" applyFont="1" applyFill="1" applyBorder="1" applyAlignment="1">
      <alignment horizontal="center" vertical="center"/>
    </xf>
    <xf numFmtId="164" fontId="21" fillId="0" borderId="32" xfId="2" applyFont="1" applyFill="1" applyBorder="1" applyAlignment="1">
      <alignment horizontal="center" vertical="center"/>
    </xf>
    <xf numFmtId="164" fontId="21" fillId="0" borderId="15" xfId="2" applyFont="1" applyFill="1" applyBorder="1" applyAlignment="1">
      <alignment horizontal="center" vertical="center"/>
    </xf>
    <xf numFmtId="4" fontId="2" fillId="0" borderId="15" xfId="3" applyNumberFormat="1" applyFont="1" applyBorder="1" applyAlignment="1" applyProtection="1">
      <alignment horizontal="right"/>
    </xf>
    <xf numFmtId="164" fontId="2" fillId="0" borderId="36" xfId="2" applyFont="1" applyFill="1" applyBorder="1" applyAlignment="1">
      <alignment horizontal="center" vertical="center"/>
    </xf>
    <xf numFmtId="164" fontId="21" fillId="0" borderId="36" xfId="2" applyFont="1" applyFill="1" applyBorder="1" applyAlignment="1">
      <alignment horizontal="center" vertical="center"/>
    </xf>
    <xf numFmtId="164" fontId="2" fillId="0" borderId="15" xfId="2" applyFont="1" applyFill="1" applyBorder="1" applyAlignment="1">
      <alignment horizontal="center" vertical="center"/>
    </xf>
    <xf numFmtId="164" fontId="1" fillId="0" borderId="31" xfId="2" applyFont="1" applyFill="1" applyBorder="1" applyAlignment="1">
      <alignment horizontal="center" vertical="center"/>
    </xf>
    <xf numFmtId="164" fontId="21" fillId="0" borderId="15" xfId="2" applyFont="1" applyFill="1" applyBorder="1" applyAlignment="1">
      <alignment horizontal="left" vertical="center" wrapText="1"/>
    </xf>
    <xf numFmtId="164" fontId="21" fillId="0" borderId="15" xfId="2" applyFont="1" applyFill="1" applyBorder="1" applyAlignment="1">
      <alignment vertical="center" wrapText="1"/>
    </xf>
    <xf numFmtId="1" fontId="2" fillId="0" borderId="15" xfId="2" applyNumberFormat="1" applyFont="1" applyFill="1" applyBorder="1" applyAlignment="1">
      <alignment horizontal="left" vertical="center" wrapText="1"/>
    </xf>
    <xf numFmtId="164" fontId="2" fillId="5" borderId="32" xfId="2" applyFont="1" applyFill="1" applyBorder="1" applyAlignment="1">
      <alignment horizontal="center" vertical="center"/>
    </xf>
    <xf numFmtId="164" fontId="2" fillId="0" borderId="35" xfId="2" applyFont="1" applyFill="1" applyBorder="1"/>
    <xf numFmtId="164" fontId="1" fillId="6" borderId="33" xfId="2" applyFont="1" applyFill="1" applyBorder="1" applyAlignment="1">
      <alignment horizontal="center" vertical="center"/>
    </xf>
    <xf numFmtId="164" fontId="27" fillId="0" borderId="34" xfId="2" applyFont="1" applyFill="1" applyBorder="1" applyAlignment="1">
      <alignment horizontal="center" vertical="center"/>
    </xf>
    <xf numFmtId="0" fontId="27" fillId="0" borderId="2" xfId="0" applyFont="1" applyBorder="1" applyAlignment="1">
      <alignment horizontal="center"/>
    </xf>
    <xf numFmtId="0" fontId="20" fillId="0" borderId="0" xfId="0" applyFont="1"/>
    <xf numFmtId="0" fontId="12" fillId="0" borderId="0" xfId="0" applyFont="1"/>
    <xf numFmtId="0" fontId="12" fillId="0" borderId="24" xfId="0" applyFont="1" applyBorder="1" applyAlignment="1">
      <alignment horizontal="centerContinuous"/>
    </xf>
    <xf numFmtId="0" fontId="7" fillId="0" borderId="24" xfId="0" applyFont="1" applyBorder="1"/>
    <xf numFmtId="0" fontId="12" fillId="0" borderId="24" xfId="0" applyFont="1" applyBorder="1"/>
    <xf numFmtId="0" fontId="13" fillId="0" borderId="23" xfId="0" applyFont="1" applyBorder="1"/>
    <xf numFmtId="0" fontId="3" fillId="0" borderId="25" xfId="0" applyFont="1" applyBorder="1" applyAlignment="1">
      <alignment horizontal="center"/>
    </xf>
    <xf numFmtId="3" fontId="3" fillId="0" borderId="25" xfId="3" applyBorder="1" applyAlignment="1" applyProtection="1">
      <alignment horizontal="center"/>
    </xf>
    <xf numFmtId="0" fontId="12" fillId="0" borderId="0" xfId="0" applyFont="1" applyAlignment="1">
      <alignment horizontal="center"/>
    </xf>
    <xf numFmtId="0" fontId="3" fillId="0" borderId="22" xfId="0" applyFont="1" applyBorder="1" applyAlignment="1">
      <alignment horizontal="left"/>
    </xf>
    <xf numFmtId="0" fontId="9" fillId="7" borderId="23" xfId="0" applyFont="1" applyFill="1" applyBorder="1"/>
    <xf numFmtId="0" fontId="6" fillId="7" borderId="0" xfId="0" applyFont="1" applyFill="1"/>
    <xf numFmtId="0" fontId="3" fillId="7" borderId="24" xfId="0" applyFont="1" applyFill="1" applyBorder="1"/>
    <xf numFmtId="0" fontId="3" fillId="7" borderId="0" xfId="0" applyFont="1" applyFill="1"/>
    <xf numFmtId="0" fontId="14" fillId="2" borderId="23" xfId="0" applyFont="1" applyFill="1" applyBorder="1"/>
    <xf numFmtId="0" fontId="6" fillId="2" borderId="23" xfId="0" applyFont="1" applyFill="1" applyBorder="1"/>
    <xf numFmtId="0" fontId="3" fillId="2" borderId="22" xfId="0" applyFont="1" applyFill="1" applyBorder="1" applyAlignment="1">
      <alignment horizontal="center"/>
    </xf>
    <xf numFmtId="3" fontId="3" fillId="2" borderId="22" xfId="3" applyFill="1" applyBorder="1" applyAlignment="1" applyProtection="1">
      <alignment horizontal="center"/>
    </xf>
    <xf numFmtId="4" fontId="3" fillId="2" borderId="22" xfId="0" applyNumberFormat="1" applyFont="1" applyFill="1" applyBorder="1" applyProtection="1">
      <protection locked="0"/>
    </xf>
    <xf numFmtId="4" fontId="3" fillId="7" borderId="22" xfId="3" applyNumberFormat="1" applyFill="1" applyBorder="1" applyAlignment="1" applyProtection="1">
      <alignment horizontal="right"/>
    </xf>
    <xf numFmtId="0" fontId="3" fillId="2" borderId="22" xfId="0" applyFont="1" applyFill="1" applyBorder="1"/>
    <xf numFmtId="0" fontId="3" fillId="2" borderId="23" xfId="0" applyFont="1" applyFill="1" applyBorder="1"/>
    <xf numFmtId="3" fontId="3" fillId="2" borderId="22" xfId="0" applyNumberFormat="1" applyFont="1" applyFill="1" applyBorder="1" applyAlignment="1">
      <alignment horizontal="center"/>
    </xf>
    <xf numFmtId="4" fontId="8" fillId="2" borderId="22" xfId="0" applyNumberFormat="1" applyFont="1" applyFill="1" applyBorder="1" applyAlignment="1" applyProtection="1">
      <alignment horizontal="right"/>
      <protection locked="0"/>
    </xf>
    <xf numFmtId="0" fontId="6" fillId="2" borderId="22" xfId="0" applyFont="1" applyFill="1" applyBorder="1"/>
    <xf numFmtId="4" fontId="3" fillId="2" borderId="22" xfId="7" applyNumberFormat="1" applyFont="1" applyFill="1" applyBorder="1" applyAlignment="1" applyProtection="1">
      <alignment horizontal="right"/>
      <protection locked="0"/>
    </xf>
    <xf numFmtId="0" fontId="3" fillId="2" borderId="0" xfId="0" quotePrefix="1" applyFont="1" applyFill="1"/>
    <xf numFmtId="0" fontId="13" fillId="0" borderId="23" xfId="6" applyFont="1" applyBorder="1"/>
    <xf numFmtId="0" fontId="3" fillId="0" borderId="0" xfId="6" applyFont="1" applyBorder="1"/>
    <xf numFmtId="0" fontId="3" fillId="0" borderId="27" xfId="0" applyFont="1" applyBorder="1"/>
    <xf numFmtId="0" fontId="9" fillId="3" borderId="22" xfId="0" applyFont="1" applyFill="1" applyBorder="1"/>
    <xf numFmtId="0" fontId="9" fillId="2" borderId="0" xfId="0" applyFont="1" applyFill="1"/>
    <xf numFmtId="0" fontId="1" fillId="0" borderId="0" xfId="0" applyFont="1"/>
    <xf numFmtId="0" fontId="6" fillId="2" borderId="24" xfId="0" applyFont="1" applyFill="1" applyBorder="1"/>
    <xf numFmtId="0" fontId="9" fillId="0" borderId="23" xfId="0" applyFont="1" applyBorder="1"/>
    <xf numFmtId="0" fontId="3" fillId="0" borderId="19" xfId="0" applyFont="1" applyBorder="1" applyAlignment="1">
      <alignment horizontal="center"/>
    </xf>
    <xf numFmtId="0" fontId="3" fillId="0" borderId="21" xfId="0" applyFont="1" applyBorder="1" applyAlignment="1">
      <alignment horizontal="center"/>
    </xf>
    <xf numFmtId="0" fontId="3" fillId="0" borderId="26" xfId="0" applyFont="1" applyBorder="1" applyAlignment="1">
      <alignment horizontal="center"/>
    </xf>
    <xf numFmtId="0" fontId="3" fillId="0" borderId="27" xfId="0" applyFont="1" applyBorder="1" applyAlignment="1">
      <alignment horizontal="center"/>
    </xf>
    <xf numFmtId="3" fontId="3" fillId="0" borderId="25" xfId="0" applyNumberFormat="1" applyFont="1" applyBorder="1" applyAlignment="1">
      <alignment horizontal="center"/>
    </xf>
    <xf numFmtId="0" fontId="16" fillId="0" borderId="22" xfId="0" applyFont="1" applyBorder="1" applyAlignment="1">
      <alignment horizontal="center"/>
    </xf>
    <xf numFmtId="0" fontId="6" fillId="0" borderId="24" xfId="0" applyFont="1" applyBorder="1" applyAlignment="1">
      <alignment horizontal="centerContinuous"/>
    </xf>
    <xf numFmtId="164" fontId="22" fillId="4" borderId="38" xfId="2" applyFont="1" applyFill="1" applyBorder="1" applyAlignment="1">
      <alignment horizontal="center" vertical="center"/>
    </xf>
    <xf numFmtId="0" fontId="2" fillId="0" borderId="2" xfId="0" applyFont="1" applyBorder="1" applyAlignment="1">
      <alignment horizontal="center" vertical="center"/>
    </xf>
    <xf numFmtId="0" fontId="2" fillId="0" borderId="36" xfId="0" applyFont="1" applyBorder="1" applyAlignment="1">
      <alignment horizontal="center" vertical="center"/>
    </xf>
    <xf numFmtId="164" fontId="21" fillId="0" borderId="0" xfId="2" applyFont="1" applyFill="1" applyBorder="1" applyAlignment="1">
      <alignment horizontal="center" vertical="center" wrapText="1"/>
    </xf>
    <xf numFmtId="164" fontId="21" fillId="0" borderId="0" xfId="2" applyFont="1" applyFill="1" applyAlignment="1">
      <alignment horizontal="center" vertical="center"/>
    </xf>
    <xf numFmtId="164" fontId="21" fillId="0" borderId="15" xfId="2" applyFont="1" applyFill="1" applyBorder="1" applyAlignment="1">
      <alignment horizontal="center" vertical="center" wrapText="1"/>
    </xf>
    <xf numFmtId="0" fontId="11" fillId="0" borderId="2" xfId="0" applyFont="1" applyBorder="1" applyAlignment="1">
      <alignment horizontal="center" vertical="center"/>
    </xf>
    <xf numFmtId="0" fontId="21" fillId="0" borderId="2" xfId="0" applyFont="1" applyBorder="1" applyAlignment="1">
      <alignment horizontal="center" vertical="center"/>
    </xf>
    <xf numFmtId="0" fontId="21" fillId="0" borderId="32" xfId="0" applyFont="1" applyBorder="1" applyAlignment="1">
      <alignment horizontal="center" vertical="center"/>
    </xf>
    <xf numFmtId="0" fontId="2" fillId="0" borderId="15" xfId="0" applyFont="1" applyBorder="1" applyAlignment="1">
      <alignment horizontal="center" vertical="center"/>
    </xf>
    <xf numFmtId="0" fontId="0" fillId="0" borderId="0" xfId="0" applyAlignment="1">
      <alignment horizontal="center" vertical="center" wrapText="1"/>
    </xf>
    <xf numFmtId="3" fontId="2" fillId="6" borderId="2" xfId="3" applyFont="1" applyFill="1" applyBorder="1" applyAlignment="1" applyProtection="1">
      <alignment horizontal="center"/>
    </xf>
    <xf numFmtId="3" fontId="2" fillId="6" borderId="2" xfId="0" applyNumberFormat="1" applyFont="1" applyFill="1" applyBorder="1" applyAlignment="1">
      <alignment horizontal="center"/>
    </xf>
    <xf numFmtId="1" fontId="2" fillId="0" borderId="2" xfId="3" applyNumberFormat="1" applyFont="1" applyBorder="1" applyAlignment="1" applyProtection="1">
      <alignment horizontal="center"/>
    </xf>
    <xf numFmtId="166" fontId="2" fillId="0" borderId="2" xfId="2" applyNumberFormat="1" applyFont="1" applyFill="1" applyBorder="1" applyAlignment="1">
      <alignment horizontal="center" vertical="center"/>
    </xf>
    <xf numFmtId="169" fontId="2" fillId="0" borderId="2" xfId="2" applyNumberFormat="1" applyFont="1" applyFill="1" applyBorder="1" applyAlignment="1">
      <alignment horizontal="center" vertical="center"/>
    </xf>
    <xf numFmtId="164" fontId="21" fillId="5" borderId="2" xfId="2" applyFont="1" applyFill="1" applyBorder="1" applyAlignment="1">
      <alignment horizontal="center" vertical="center"/>
    </xf>
    <xf numFmtId="164" fontId="21" fillId="6" borderId="2" xfId="2" applyFont="1" applyFill="1" applyBorder="1" applyAlignment="1">
      <alignment horizontal="center" vertical="center"/>
    </xf>
    <xf numFmtId="164" fontId="27" fillId="5" borderId="2" xfId="2" applyFont="1" applyFill="1" applyBorder="1" applyAlignment="1">
      <alignment horizontal="center" vertical="center"/>
    </xf>
    <xf numFmtId="164" fontId="27" fillId="5" borderId="4" xfId="2" applyFont="1" applyFill="1" applyBorder="1" applyAlignment="1">
      <alignment horizontal="center" vertical="center"/>
    </xf>
    <xf numFmtId="172" fontId="22" fillId="0" borderId="0" xfId="2" applyNumberFormat="1" applyFont="1" applyFill="1" applyBorder="1" applyAlignment="1">
      <alignment horizontal="center" vertical="top" wrapText="1"/>
    </xf>
    <xf numFmtId="0" fontId="0" fillId="8" borderId="0" xfId="0" applyFill="1"/>
    <xf numFmtId="0" fontId="23" fillId="8" borderId="0" xfId="0" applyFont="1" applyFill="1"/>
    <xf numFmtId="0" fontId="0" fillId="8" borderId="0" xfId="0" applyFill="1" applyAlignment="1">
      <alignment horizontal="center" vertical="center"/>
    </xf>
    <xf numFmtId="165" fontId="26" fillId="8" borderId="0" xfId="0" applyNumberFormat="1" applyFont="1" applyFill="1"/>
    <xf numFmtId="0" fontId="29" fillId="0" borderId="0" xfId="0" applyFont="1" applyAlignment="1">
      <alignment horizontal="justify"/>
    </xf>
    <xf numFmtId="0" fontId="29" fillId="0" borderId="0" xfId="0" applyFont="1" applyAlignment="1">
      <alignment horizontal="center" vertical="center"/>
    </xf>
    <xf numFmtId="164" fontId="29" fillId="0" borderId="0" xfId="0" applyNumberFormat="1" applyFont="1" applyAlignment="1">
      <alignment horizontal="center" vertical="center"/>
    </xf>
    <xf numFmtId="0" fontId="30" fillId="0" borderId="0" xfId="0" applyFont="1" applyAlignment="1">
      <alignment horizontal="center" vertical="center"/>
    </xf>
    <xf numFmtId="0" fontId="31" fillId="9" borderId="39" xfId="0" applyFont="1" applyFill="1" applyBorder="1" applyAlignment="1">
      <alignment horizontal="center" vertical="center"/>
    </xf>
    <xf numFmtId="0" fontId="31" fillId="9" borderId="40" xfId="0" applyFont="1" applyFill="1" applyBorder="1" applyAlignment="1">
      <alignment horizontal="center" vertical="center"/>
    </xf>
    <xf numFmtId="0" fontId="31" fillId="9" borderId="40" xfId="0" applyFont="1" applyFill="1" applyBorder="1" applyAlignment="1">
      <alignment horizontal="justify" vertical="center"/>
    </xf>
    <xf numFmtId="164" fontId="31" fillId="9" borderId="41" xfId="0" applyNumberFormat="1" applyFont="1" applyFill="1" applyBorder="1" applyAlignment="1">
      <alignment horizontal="centerContinuous" vertical="center"/>
    </xf>
    <xf numFmtId="0" fontId="31" fillId="9" borderId="42" xfId="0" applyFont="1" applyFill="1" applyBorder="1" applyAlignment="1">
      <alignment horizontal="center" vertical="center"/>
    </xf>
    <xf numFmtId="0" fontId="31" fillId="9" borderId="22" xfId="0" applyFont="1" applyFill="1" applyBorder="1" applyAlignment="1">
      <alignment horizontal="center" vertical="center"/>
    </xf>
    <xf numFmtId="0" fontId="31" fillId="9" borderId="22" xfId="0" applyFont="1" applyFill="1" applyBorder="1" applyAlignment="1">
      <alignment horizontal="justify" vertical="center"/>
    </xf>
    <xf numFmtId="164" fontId="31" fillId="9" borderId="18" xfId="0" applyNumberFormat="1" applyFont="1" applyFill="1" applyBorder="1" applyAlignment="1">
      <alignment horizontal="center" vertical="center"/>
    </xf>
    <xf numFmtId="0" fontId="30" fillId="0" borderId="43" xfId="0" applyFont="1" applyBorder="1" applyAlignment="1">
      <alignment horizontal="center" vertical="center"/>
    </xf>
    <xf numFmtId="0" fontId="30" fillId="0" borderId="44" xfId="0" applyFont="1" applyBorder="1" applyAlignment="1">
      <alignment horizontal="center" vertical="center"/>
    </xf>
    <xf numFmtId="0" fontId="30" fillId="0" borderId="45" xfId="0" applyFont="1" applyBorder="1" applyAlignment="1">
      <alignment horizontal="center" vertical="center"/>
    </xf>
    <xf numFmtId="0" fontId="30" fillId="0" borderId="46" xfId="0" applyFont="1" applyBorder="1" applyAlignment="1">
      <alignment horizontal="center" vertical="center"/>
    </xf>
    <xf numFmtId="0" fontId="30" fillId="0" borderId="46" xfId="0" applyFont="1" applyBorder="1" applyAlignment="1">
      <alignment horizontal="justify" vertical="center"/>
    </xf>
    <xf numFmtId="0" fontId="31" fillId="0" borderId="45" xfId="0" applyFont="1" applyBorder="1" applyAlignment="1">
      <alignment horizontal="center" vertical="center"/>
    </xf>
    <xf numFmtId="0" fontId="31" fillId="0" borderId="46" xfId="0" applyFont="1" applyBorder="1" applyAlignment="1">
      <alignment horizontal="center" vertical="center"/>
    </xf>
    <xf numFmtId="0" fontId="32" fillId="0" borderId="46" xfId="0" applyFont="1" applyBorder="1" applyAlignment="1">
      <alignment horizontal="justify" vertical="center"/>
    </xf>
    <xf numFmtId="0" fontId="30" fillId="10" borderId="46" xfId="0" applyFont="1" applyFill="1" applyBorder="1" applyAlignment="1">
      <alignment horizontal="center" vertical="center"/>
    </xf>
    <xf numFmtId="0" fontId="30" fillId="0" borderId="47" xfId="0" applyFont="1" applyBorder="1" applyAlignment="1">
      <alignment horizontal="center" vertical="center"/>
    </xf>
    <xf numFmtId="0" fontId="30" fillId="0" borderId="48" xfId="0" applyFont="1" applyBorder="1" applyAlignment="1">
      <alignment horizontal="center" vertical="center"/>
    </xf>
    <xf numFmtId="0" fontId="30" fillId="0" borderId="48" xfId="0" applyFont="1" applyBorder="1" applyAlignment="1">
      <alignment horizontal="justify" vertical="center"/>
    </xf>
    <xf numFmtId="0" fontId="31" fillId="11" borderId="49" xfId="0" applyFont="1" applyFill="1" applyBorder="1" applyAlignment="1">
      <alignment horizontal="left" vertical="center"/>
    </xf>
    <xf numFmtId="0" fontId="31" fillId="11" borderId="50" xfId="0" applyFont="1" applyFill="1" applyBorder="1" applyAlignment="1">
      <alignment horizontal="center" vertical="center"/>
    </xf>
    <xf numFmtId="0" fontId="31" fillId="11" borderId="50" xfId="0" applyFont="1" applyFill="1" applyBorder="1" applyAlignment="1">
      <alignment horizontal="justify" vertical="center"/>
    </xf>
    <xf numFmtId="0" fontId="31" fillId="3" borderId="51" xfId="0" applyFont="1" applyFill="1" applyBorder="1" applyAlignment="1">
      <alignment horizontal="center" vertical="center"/>
    </xf>
    <xf numFmtId="0" fontId="31" fillId="3" borderId="51" xfId="0" applyFont="1" applyFill="1" applyBorder="1" applyAlignment="1">
      <alignment horizontal="justify" vertical="center"/>
    </xf>
    <xf numFmtId="164" fontId="30" fillId="0" borderId="46" xfId="0" applyNumberFormat="1" applyFont="1" applyBorder="1" applyAlignment="1">
      <alignment horizontal="center" vertical="center"/>
    </xf>
    <xf numFmtId="0" fontId="31" fillId="0" borderId="43" xfId="0" applyFont="1" applyBorder="1" applyAlignment="1">
      <alignment horizontal="center" vertical="center"/>
    </xf>
    <xf numFmtId="0" fontId="6" fillId="0" borderId="44" xfId="0" applyFont="1" applyBorder="1" applyAlignment="1">
      <alignment horizontal="center" vertical="center"/>
    </xf>
    <xf numFmtId="0" fontId="32" fillId="0" borderId="44" xfId="0" applyFont="1" applyBorder="1" applyAlignment="1">
      <alignment horizontal="justify" vertical="center"/>
    </xf>
    <xf numFmtId="0" fontId="31" fillId="11" borderId="44" xfId="0" applyFont="1" applyFill="1" applyBorder="1" applyAlignment="1">
      <alignment horizontal="center" vertical="center"/>
    </xf>
    <xf numFmtId="164" fontId="31" fillId="11" borderId="44" xfId="0" applyNumberFormat="1" applyFont="1" applyFill="1" applyBorder="1" applyAlignment="1">
      <alignment horizontal="center" vertical="center"/>
    </xf>
    <xf numFmtId="0" fontId="30" fillId="10" borderId="43" xfId="0" applyFont="1" applyFill="1" applyBorder="1" applyAlignment="1">
      <alignment horizontal="center" vertical="center"/>
    </xf>
    <xf numFmtId="0" fontId="30" fillId="10" borderId="44" xfId="0" applyFont="1" applyFill="1" applyBorder="1" applyAlignment="1">
      <alignment horizontal="center" vertical="center"/>
    </xf>
    <xf numFmtId="0" fontId="31" fillId="10" borderId="44" xfId="0" applyFont="1" applyFill="1" applyBorder="1" applyAlignment="1">
      <alignment horizontal="justify" vertical="center"/>
    </xf>
    <xf numFmtId="0" fontId="30" fillId="10" borderId="45" xfId="0" applyFont="1" applyFill="1" applyBorder="1" applyAlignment="1">
      <alignment horizontal="center" vertical="center"/>
    </xf>
    <xf numFmtId="0" fontId="30" fillId="10" borderId="46" xfId="0" applyFont="1" applyFill="1" applyBorder="1" applyAlignment="1">
      <alignment horizontal="justify" vertical="center"/>
    </xf>
    <xf numFmtId="0" fontId="30" fillId="10" borderId="52" xfId="0" applyFont="1" applyFill="1" applyBorder="1" applyAlignment="1">
      <alignment horizontal="center" vertical="center"/>
    </xf>
    <xf numFmtId="0" fontId="30" fillId="10" borderId="53" xfId="0" applyFont="1" applyFill="1" applyBorder="1" applyAlignment="1">
      <alignment horizontal="center" vertical="center"/>
    </xf>
    <xf numFmtId="0" fontId="30" fillId="10" borderId="53" xfId="0" applyFont="1" applyFill="1" applyBorder="1" applyAlignment="1">
      <alignment horizontal="justify" vertical="center"/>
    </xf>
    <xf numFmtId="164" fontId="30" fillId="10" borderId="53" xfId="0" applyNumberFormat="1" applyFont="1" applyFill="1" applyBorder="1" applyAlignment="1">
      <alignment horizontal="center" vertical="center"/>
    </xf>
    <xf numFmtId="0" fontId="30" fillId="10" borderId="0" xfId="0" applyFont="1" applyFill="1" applyAlignment="1">
      <alignment horizontal="center" vertical="center"/>
    </xf>
    <xf numFmtId="0" fontId="30" fillId="10" borderId="0" xfId="0" applyFont="1" applyFill="1" applyAlignment="1">
      <alignment horizontal="justify" vertical="center"/>
    </xf>
    <xf numFmtId="0" fontId="31" fillId="10" borderId="44" xfId="0" applyFont="1" applyFill="1" applyBorder="1" applyAlignment="1">
      <alignment horizontal="center" vertical="center"/>
    </xf>
    <xf numFmtId="0" fontId="31" fillId="10" borderId="51" xfId="0" applyFont="1" applyFill="1" applyBorder="1" applyAlignment="1">
      <alignment horizontal="center" vertical="center"/>
    </xf>
    <xf numFmtId="0" fontId="31" fillId="10" borderId="51" xfId="0" applyFont="1" applyFill="1" applyBorder="1" applyAlignment="1">
      <alignment horizontal="justify" vertical="center"/>
    </xf>
    <xf numFmtId="164" fontId="31" fillId="10" borderId="51" xfId="0" applyNumberFormat="1" applyFont="1" applyFill="1" applyBorder="1" applyAlignment="1">
      <alignment horizontal="center" vertical="center"/>
    </xf>
    <xf numFmtId="0" fontId="31" fillId="10" borderId="46" xfId="0" applyFont="1" applyFill="1" applyBorder="1" applyAlignment="1">
      <alignment horizontal="justify" vertical="center"/>
    </xf>
    <xf numFmtId="0" fontId="30" fillId="10" borderId="47" xfId="0" applyFont="1" applyFill="1" applyBorder="1" applyAlignment="1">
      <alignment horizontal="center" vertical="center"/>
    </xf>
    <xf numFmtId="0" fontId="30" fillId="10" borderId="48" xfId="0" applyFont="1" applyFill="1" applyBorder="1" applyAlignment="1">
      <alignment horizontal="center" vertical="center"/>
    </xf>
    <xf numFmtId="0" fontId="30" fillId="10" borderId="48" xfId="0" applyFont="1" applyFill="1" applyBorder="1" applyAlignment="1">
      <alignment horizontal="justify" vertical="center"/>
    </xf>
    <xf numFmtId="0" fontId="31" fillId="10" borderId="48" xfId="0" applyFont="1" applyFill="1" applyBorder="1" applyAlignment="1">
      <alignment horizontal="justify" vertical="center"/>
    </xf>
    <xf numFmtId="0" fontId="30" fillId="10" borderId="54" xfId="0" applyFont="1" applyFill="1" applyBorder="1" applyAlignment="1">
      <alignment horizontal="center" vertical="center"/>
    </xf>
    <xf numFmtId="0" fontId="30" fillId="10" borderId="55" xfId="0" applyFont="1" applyFill="1" applyBorder="1" applyAlignment="1">
      <alignment horizontal="center" vertical="center"/>
    </xf>
    <xf numFmtId="0" fontId="31" fillId="10" borderId="55" xfId="0" applyFont="1" applyFill="1" applyBorder="1" applyAlignment="1">
      <alignment horizontal="justify" vertical="center"/>
    </xf>
    <xf numFmtId="0" fontId="30" fillId="10" borderId="56" xfId="0" applyFont="1" applyFill="1" applyBorder="1" applyAlignment="1">
      <alignment horizontal="center" vertical="center"/>
    </xf>
    <xf numFmtId="0" fontId="29" fillId="0" borderId="0" xfId="0" applyFont="1"/>
    <xf numFmtId="0" fontId="30" fillId="10" borderId="22" xfId="0" applyFont="1" applyFill="1" applyBorder="1" applyAlignment="1">
      <alignment horizontal="center" vertical="center"/>
    </xf>
    <xf numFmtId="0" fontId="31" fillId="11" borderId="57" xfId="0" applyFont="1" applyFill="1" applyBorder="1" applyAlignment="1">
      <alignment horizontal="center" vertical="center"/>
    </xf>
    <xf numFmtId="164" fontId="30" fillId="10" borderId="6" xfId="0" applyNumberFormat="1" applyFont="1" applyFill="1" applyBorder="1" applyAlignment="1">
      <alignment horizontal="center" vertical="center"/>
    </xf>
    <xf numFmtId="0" fontId="30" fillId="6" borderId="46" xfId="0" applyFont="1" applyFill="1" applyBorder="1" applyAlignment="1">
      <alignment horizontal="center" vertical="center"/>
    </xf>
    <xf numFmtId="164" fontId="30" fillId="6" borderId="46" xfId="0" applyNumberFormat="1" applyFont="1" applyFill="1" applyBorder="1" applyAlignment="1">
      <alignment horizontal="center" vertical="center"/>
    </xf>
    <xf numFmtId="0" fontId="33" fillId="6" borderId="46" xfId="0" applyFont="1" applyFill="1" applyBorder="1" applyAlignment="1">
      <alignment horizontal="center" vertical="center"/>
    </xf>
    <xf numFmtId="0" fontId="30" fillId="6" borderId="45" xfId="0" applyFont="1" applyFill="1" applyBorder="1" applyAlignment="1">
      <alignment horizontal="center" vertical="center"/>
    </xf>
    <xf numFmtId="0" fontId="30" fillId="6" borderId="46" xfId="0" applyFont="1" applyFill="1" applyBorder="1" applyAlignment="1">
      <alignment horizontal="justify" vertical="center"/>
    </xf>
    <xf numFmtId="0" fontId="30" fillId="6" borderId="48" xfId="0" applyFont="1" applyFill="1" applyBorder="1" applyAlignment="1">
      <alignment horizontal="center" vertical="center"/>
    </xf>
    <xf numFmtId="164" fontId="30" fillId="6" borderId="48" xfId="0" applyNumberFormat="1" applyFont="1" applyFill="1" applyBorder="1" applyAlignment="1" applyProtection="1">
      <alignment horizontal="center" vertical="center"/>
      <protection locked="0"/>
    </xf>
    <xf numFmtId="164" fontId="30" fillId="6" borderId="48" xfId="0" applyNumberFormat="1" applyFont="1" applyFill="1" applyBorder="1" applyAlignment="1">
      <alignment horizontal="center" vertical="center"/>
    </xf>
    <xf numFmtId="0" fontId="31" fillId="11" borderId="58" xfId="0" applyFont="1" applyFill="1" applyBorder="1" applyAlignment="1">
      <alignment horizontal="left" vertical="center"/>
    </xf>
    <xf numFmtId="0" fontId="31" fillId="9" borderId="59" xfId="0" applyFont="1" applyFill="1" applyBorder="1" applyAlignment="1">
      <alignment horizontal="center" vertical="center"/>
    </xf>
    <xf numFmtId="0" fontId="30" fillId="0" borderId="60" xfId="0" applyFont="1" applyBorder="1" applyAlignment="1">
      <alignment horizontal="center" vertical="center"/>
    </xf>
    <xf numFmtId="0" fontId="30" fillId="6" borderId="61" xfId="0" applyFont="1" applyFill="1" applyBorder="1" applyAlignment="1">
      <alignment horizontal="center" vertical="center"/>
    </xf>
    <xf numFmtId="0" fontId="31" fillId="11" borderId="62" xfId="0" applyFont="1" applyFill="1" applyBorder="1" applyAlignment="1">
      <alignment horizontal="left" vertical="center"/>
    </xf>
    <xf numFmtId="0" fontId="31" fillId="11" borderId="63" xfId="0" applyFont="1" applyFill="1" applyBorder="1" applyAlignment="1">
      <alignment horizontal="center" vertical="center"/>
    </xf>
    <xf numFmtId="0" fontId="31" fillId="11" borderId="63" xfId="0" applyFont="1" applyFill="1" applyBorder="1" applyAlignment="1">
      <alignment horizontal="justify" vertical="center"/>
    </xf>
    <xf numFmtId="164" fontId="30" fillId="6" borderId="44" xfId="0" applyNumberFormat="1" applyFont="1" applyFill="1" applyBorder="1" applyAlignment="1">
      <alignment horizontal="center" vertical="center"/>
    </xf>
    <xf numFmtId="164" fontId="30" fillId="6" borderId="55" xfId="0" applyNumberFormat="1" applyFont="1" applyFill="1" applyBorder="1" applyAlignment="1">
      <alignment horizontal="center" vertical="center"/>
    </xf>
    <xf numFmtId="164" fontId="30" fillId="6" borderId="22" xfId="0" applyNumberFormat="1" applyFont="1" applyFill="1" applyBorder="1" applyAlignment="1">
      <alignment horizontal="center" vertical="center"/>
    </xf>
    <xf numFmtId="0" fontId="3" fillId="0" borderId="46" xfId="0" applyFont="1" applyBorder="1" applyAlignment="1">
      <alignment horizontal="justify" vertical="center"/>
    </xf>
    <xf numFmtId="0" fontId="31" fillId="0" borderId="44" xfId="0" applyFont="1" applyBorder="1" applyAlignment="1">
      <alignment horizontal="justify" vertical="center"/>
    </xf>
    <xf numFmtId="0" fontId="31" fillId="3" borderId="0" xfId="0" applyFont="1" applyFill="1" applyAlignment="1">
      <alignment horizontal="center" vertical="center"/>
    </xf>
    <xf numFmtId="0" fontId="31" fillId="3" borderId="0" xfId="0" applyFont="1" applyFill="1" applyAlignment="1">
      <alignment horizontal="justify" vertical="center"/>
    </xf>
    <xf numFmtId="164" fontId="31" fillId="3" borderId="0" xfId="0" applyNumberFormat="1" applyFont="1" applyFill="1" applyAlignment="1">
      <alignment horizontal="center" vertical="center"/>
    </xf>
    <xf numFmtId="164" fontId="30" fillId="10" borderId="0" xfId="0" applyNumberFormat="1" applyFont="1" applyFill="1" applyAlignment="1">
      <alignment horizontal="center" vertical="center"/>
    </xf>
    <xf numFmtId="0" fontId="31" fillId="0" borderId="0" xfId="0" applyFont="1" applyAlignment="1">
      <alignment horizontal="left" vertical="center"/>
    </xf>
    <xf numFmtId="0" fontId="31" fillId="0" borderId="0" xfId="0" applyFont="1" applyAlignment="1">
      <alignment horizontal="center" vertical="center"/>
    </xf>
    <xf numFmtId="0" fontId="31" fillId="0" borderId="0" xfId="0" applyFont="1" applyAlignment="1">
      <alignment horizontal="justify" vertical="center"/>
    </xf>
    <xf numFmtId="0" fontId="31" fillId="10" borderId="40" xfId="0" applyFont="1" applyFill="1" applyBorder="1" applyAlignment="1">
      <alignment horizontal="justify" vertical="center"/>
    </xf>
    <xf numFmtId="164" fontId="30" fillId="0" borderId="44" xfId="0" applyNumberFormat="1" applyFont="1" applyBorder="1" applyAlignment="1">
      <alignment horizontal="center" vertical="center"/>
    </xf>
    <xf numFmtId="0" fontId="30" fillId="0" borderId="64" xfId="0" applyFont="1" applyBorder="1" applyAlignment="1">
      <alignment horizontal="center" vertical="center"/>
    </xf>
    <xf numFmtId="0" fontId="30" fillId="0" borderId="65" xfId="0" applyFont="1" applyBorder="1" applyAlignment="1">
      <alignment horizontal="center" vertical="center"/>
    </xf>
    <xf numFmtId="0" fontId="31" fillId="0" borderId="66" xfId="0" applyFont="1" applyBorder="1" applyAlignment="1">
      <alignment horizontal="justify" vertical="center"/>
    </xf>
    <xf numFmtId="0" fontId="30" fillId="0" borderId="67" xfId="0" applyFont="1" applyBorder="1" applyAlignment="1">
      <alignment horizontal="center" vertical="center"/>
    </xf>
    <xf numFmtId="0" fontId="30" fillId="0" borderId="66" xfId="0" applyFont="1" applyBorder="1" applyAlignment="1">
      <alignment horizontal="center" vertical="center"/>
    </xf>
    <xf numFmtId="164" fontId="30" fillId="0" borderId="66" xfId="0" applyNumberFormat="1" applyFont="1" applyBorder="1" applyAlignment="1">
      <alignment horizontal="center" vertical="center"/>
    </xf>
    <xf numFmtId="0" fontId="30" fillId="0" borderId="66" xfId="0" applyFont="1" applyBorder="1" applyAlignment="1">
      <alignment horizontal="justify" vertical="center"/>
    </xf>
    <xf numFmtId="0" fontId="3" fillId="0" borderId="46" xfId="0" applyFont="1" applyBorder="1" applyAlignment="1">
      <alignment horizontal="center" vertical="center"/>
    </xf>
    <xf numFmtId="0" fontId="3" fillId="0" borderId="48" xfId="0" applyFont="1" applyBorder="1" applyAlignment="1">
      <alignment horizontal="center" vertical="center"/>
    </xf>
    <xf numFmtId="164" fontId="30" fillId="0" borderId="48" xfId="0" applyNumberFormat="1" applyFont="1" applyBorder="1" applyAlignment="1">
      <alignment horizontal="center" vertical="center"/>
    </xf>
    <xf numFmtId="0" fontId="31" fillId="0" borderId="48" xfId="0" applyFont="1" applyBorder="1" applyAlignment="1">
      <alignment horizontal="justify" vertical="center"/>
    </xf>
    <xf numFmtId="0" fontId="30" fillId="0" borderId="52" xfId="0" applyFont="1" applyBorder="1" applyAlignment="1">
      <alignment horizontal="center" vertical="center"/>
    </xf>
    <xf numFmtId="0" fontId="30" fillId="0" borderId="53" xfId="0" applyFont="1" applyBorder="1" applyAlignment="1">
      <alignment horizontal="center" vertical="center"/>
    </xf>
    <xf numFmtId="0" fontId="30" fillId="0" borderId="53" xfId="0" applyFont="1" applyBorder="1" applyAlignment="1">
      <alignment horizontal="justify" vertical="center"/>
    </xf>
    <xf numFmtId="164" fontId="30" fillId="0" borderId="53" xfId="0" applyNumberFormat="1" applyFont="1" applyBorder="1" applyAlignment="1">
      <alignment horizontal="center" vertical="center"/>
    </xf>
    <xf numFmtId="0" fontId="31" fillId="0" borderId="22" xfId="0" applyFont="1" applyBorder="1" applyAlignment="1">
      <alignment horizontal="justify" vertical="center"/>
    </xf>
    <xf numFmtId="170" fontId="3" fillId="0" borderId="45" xfId="0" applyNumberFormat="1" applyFont="1" applyBorder="1" applyAlignment="1">
      <alignment horizontal="center" vertical="center"/>
    </xf>
    <xf numFmtId="0" fontId="6" fillId="0" borderId="46" xfId="0" applyFont="1" applyBorder="1" applyAlignment="1">
      <alignment horizontal="center" vertical="center"/>
    </xf>
    <xf numFmtId="170" fontId="3" fillId="0" borderId="45" xfId="0" quotePrefix="1" applyNumberFormat="1"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justify" vertical="center" wrapText="1"/>
    </xf>
    <xf numFmtId="0" fontId="31" fillId="0" borderId="42" xfId="0" applyFont="1" applyBorder="1" applyAlignment="1">
      <alignment horizontal="center" vertical="center"/>
    </xf>
    <xf numFmtId="0" fontId="31" fillId="0" borderId="22" xfId="0" applyFont="1" applyBorder="1" applyAlignment="1">
      <alignment horizontal="center" vertical="center"/>
    </xf>
    <xf numFmtId="164" fontId="31" fillId="0" borderId="18" xfId="0" applyNumberFormat="1" applyFont="1" applyBorder="1" applyAlignment="1">
      <alignment horizontal="center" vertical="center"/>
    </xf>
    <xf numFmtId="0" fontId="31" fillId="0" borderId="44" xfId="0" applyFont="1" applyBorder="1" applyAlignment="1">
      <alignment horizontal="center" vertical="center"/>
    </xf>
    <xf numFmtId="164" fontId="31" fillId="0" borderId="44" xfId="0" applyNumberFormat="1" applyFont="1" applyBorder="1" applyAlignment="1">
      <alignment horizontal="center" vertical="center"/>
    </xf>
    <xf numFmtId="0" fontId="30" fillId="6" borderId="44" xfId="0" applyFont="1" applyFill="1" applyBorder="1" applyAlignment="1">
      <alignment horizontal="center" vertical="center"/>
    </xf>
    <xf numFmtId="0" fontId="31" fillId="6" borderId="44" xfId="0" applyFont="1" applyFill="1" applyBorder="1" applyAlignment="1">
      <alignment horizontal="justify" vertical="center"/>
    </xf>
    <xf numFmtId="0" fontId="30" fillId="6" borderId="56" xfId="0" applyFont="1" applyFill="1" applyBorder="1" applyAlignment="1">
      <alignment horizontal="center" vertical="center"/>
    </xf>
    <xf numFmtId="0" fontId="31" fillId="6" borderId="48" xfId="0" applyFont="1" applyFill="1" applyBorder="1" applyAlignment="1">
      <alignment horizontal="justify" vertical="center"/>
    </xf>
    <xf numFmtId="0" fontId="30" fillId="6" borderId="48" xfId="0" applyFont="1" applyFill="1" applyBorder="1" applyAlignment="1">
      <alignment horizontal="justify" vertical="center"/>
    </xf>
    <xf numFmtId="0" fontId="31" fillId="6" borderId="56" xfId="0" applyFont="1" applyFill="1" applyBorder="1" applyAlignment="1">
      <alignment horizontal="center" vertical="center"/>
    </xf>
    <xf numFmtId="0" fontId="31" fillId="6" borderId="48" xfId="0" applyFont="1" applyFill="1" applyBorder="1" applyAlignment="1">
      <alignment horizontal="center" vertical="center"/>
    </xf>
    <xf numFmtId="0" fontId="31" fillId="6" borderId="68" xfId="0" applyFont="1" applyFill="1" applyBorder="1" applyAlignment="1">
      <alignment horizontal="justify" vertical="center"/>
    </xf>
    <xf numFmtId="0" fontId="30" fillId="6" borderId="22" xfId="0" applyFont="1" applyFill="1" applyBorder="1" applyAlignment="1">
      <alignment horizontal="justify" vertical="center"/>
    </xf>
    <xf numFmtId="0" fontId="31" fillId="6" borderId="68" xfId="0" applyFont="1" applyFill="1" applyBorder="1" applyAlignment="1">
      <alignment horizontal="justify" vertical="center" wrapText="1"/>
    </xf>
    <xf numFmtId="0" fontId="30" fillId="6" borderId="68" xfId="0" applyFont="1" applyFill="1" applyBorder="1" applyAlignment="1">
      <alignment horizontal="center" vertical="center"/>
    </xf>
    <xf numFmtId="164" fontId="30" fillId="10" borderId="57" xfId="0" applyNumberFormat="1" applyFont="1" applyFill="1" applyBorder="1" applyAlignment="1">
      <alignment horizontal="center" vertical="center"/>
    </xf>
    <xf numFmtId="164" fontId="30" fillId="0" borderId="57" xfId="0" applyNumberFormat="1" applyFont="1" applyBorder="1" applyAlignment="1">
      <alignment horizontal="center" vertical="center"/>
    </xf>
    <xf numFmtId="0" fontId="6" fillId="0" borderId="46" xfId="0" applyFont="1" applyBorder="1" applyAlignment="1">
      <alignment horizontal="justify" vertical="center"/>
    </xf>
    <xf numFmtId="164" fontId="30" fillId="0" borderId="6" xfId="0" applyNumberFormat="1" applyFont="1" applyBorder="1" applyAlignment="1">
      <alignment horizontal="center" vertical="center"/>
    </xf>
    <xf numFmtId="0" fontId="17" fillId="0" borderId="68" xfId="5" applyFont="1" applyBorder="1" applyAlignment="1">
      <alignment horizontal="left" wrapText="1" indent="2"/>
    </xf>
    <xf numFmtId="0" fontId="17" fillId="6" borderId="68" xfId="5" applyFont="1" applyFill="1" applyBorder="1" applyAlignment="1">
      <alignment horizontal="left" wrapText="1" indent="2"/>
    </xf>
    <xf numFmtId="0" fontId="30" fillId="10" borderId="59" xfId="0" applyFont="1" applyFill="1" applyBorder="1" applyAlignment="1">
      <alignment horizontal="center" vertical="center"/>
    </xf>
    <xf numFmtId="0" fontId="30" fillId="10" borderId="68" xfId="0" applyFont="1" applyFill="1" applyBorder="1" applyAlignment="1">
      <alignment horizontal="center" vertical="center"/>
    </xf>
    <xf numFmtId="0" fontId="30" fillId="10" borderId="68" xfId="0" applyFont="1" applyFill="1" applyBorder="1" applyAlignment="1">
      <alignment horizontal="justify" vertical="center"/>
    </xf>
    <xf numFmtId="164" fontId="30" fillId="6" borderId="68" xfId="0" applyNumberFormat="1" applyFont="1" applyFill="1" applyBorder="1" applyAlignment="1">
      <alignment horizontal="center" vertical="center"/>
    </xf>
    <xf numFmtId="0" fontId="31" fillId="6" borderId="12" xfId="0" applyFont="1" applyFill="1" applyBorder="1" applyAlignment="1">
      <alignment horizontal="left" vertical="center"/>
    </xf>
    <xf numFmtId="0" fontId="31" fillId="6" borderId="0" xfId="0" applyFont="1" applyFill="1" applyAlignment="1">
      <alignment horizontal="center" vertical="center"/>
    </xf>
    <xf numFmtId="0" fontId="31" fillId="6" borderId="0" xfId="0" applyFont="1" applyFill="1" applyAlignment="1">
      <alignment horizontal="justify" vertical="center"/>
    </xf>
    <xf numFmtId="164" fontId="30" fillId="6" borderId="0" xfId="0" applyNumberFormat="1" applyFont="1" applyFill="1" applyAlignment="1">
      <alignment horizontal="center" vertical="center"/>
    </xf>
    <xf numFmtId="0" fontId="31" fillId="9" borderId="54" xfId="0" applyFont="1" applyFill="1" applyBorder="1" applyAlignment="1">
      <alignment horizontal="center" vertical="center"/>
    </xf>
    <xf numFmtId="0" fontId="31" fillId="9" borderId="55" xfId="0" applyFont="1" applyFill="1" applyBorder="1" applyAlignment="1">
      <alignment horizontal="center" vertical="center"/>
    </xf>
    <xf numFmtId="0" fontId="31" fillId="9" borderId="55" xfId="0" applyFont="1" applyFill="1" applyBorder="1" applyAlignment="1">
      <alignment horizontal="justify" vertical="center"/>
    </xf>
    <xf numFmtId="164" fontId="31" fillId="9" borderId="69" xfId="0" applyNumberFormat="1" applyFont="1" applyFill="1" applyBorder="1" applyAlignment="1">
      <alignment horizontal="centerContinuous" vertical="center"/>
    </xf>
    <xf numFmtId="0" fontId="31" fillId="4" borderId="57" xfId="0" applyFont="1" applyFill="1" applyBorder="1" applyAlignment="1">
      <alignment horizontal="left" vertical="center"/>
    </xf>
    <xf numFmtId="0" fontId="31" fillId="4" borderId="6" xfId="0" applyFont="1" applyFill="1" applyBorder="1" applyAlignment="1">
      <alignment horizontal="center" vertical="center"/>
    </xf>
    <xf numFmtId="0" fontId="31" fillId="4" borderId="6" xfId="0" applyFont="1" applyFill="1" applyBorder="1" applyAlignment="1">
      <alignment horizontal="justify" vertical="center"/>
    </xf>
    <xf numFmtId="0" fontId="31" fillId="4" borderId="38" xfId="0" applyFont="1" applyFill="1" applyBorder="1" applyAlignment="1">
      <alignment horizontal="center" vertical="center"/>
    </xf>
    <xf numFmtId="0" fontId="30" fillId="0" borderId="70" xfId="0" applyFont="1" applyBorder="1" applyAlignment="1">
      <alignment horizontal="center" vertical="center"/>
    </xf>
    <xf numFmtId="0" fontId="30" fillId="0" borderId="71" xfId="0" applyFont="1" applyBorder="1" applyAlignment="1">
      <alignment horizontal="center" vertical="center"/>
    </xf>
    <xf numFmtId="0" fontId="31" fillId="0" borderId="5" xfId="0" applyFont="1" applyBorder="1" applyAlignment="1">
      <alignment horizontal="justify" vertical="center"/>
    </xf>
    <xf numFmtId="0" fontId="30" fillId="0" borderId="68" xfId="0" applyFont="1" applyBorder="1" applyAlignment="1">
      <alignment horizontal="justify" vertical="center"/>
    </xf>
    <xf numFmtId="0" fontId="30" fillId="6" borderId="68" xfId="0" applyFont="1" applyFill="1" applyBorder="1" applyAlignment="1">
      <alignment horizontal="justify" vertical="center"/>
    </xf>
    <xf numFmtId="2" fontId="30" fillId="6" borderId="56" xfId="0" applyNumberFormat="1" applyFont="1" applyFill="1" applyBorder="1" applyAlignment="1">
      <alignment horizontal="center" vertical="center"/>
    </xf>
    <xf numFmtId="164" fontId="30" fillId="0" borderId="40" xfId="0" applyNumberFormat="1" applyFont="1" applyBorder="1" applyAlignment="1">
      <alignment horizontal="center" vertical="center"/>
    </xf>
    <xf numFmtId="164" fontId="30" fillId="4" borderId="68" xfId="0" applyNumberFormat="1" applyFont="1" applyFill="1" applyBorder="1" applyAlignment="1">
      <alignment horizontal="center" vertical="center"/>
    </xf>
    <xf numFmtId="0" fontId="17" fillId="0" borderId="18" xfId="5" applyFont="1" applyBorder="1" applyAlignment="1">
      <alignment horizontal="left" wrapText="1" indent="2"/>
    </xf>
    <xf numFmtId="0" fontId="3" fillId="10" borderId="64" xfId="0" applyFont="1" applyFill="1" applyBorder="1" applyAlignment="1">
      <alignment horizontal="center" vertical="center"/>
    </xf>
    <xf numFmtId="0" fontId="30" fillId="10" borderId="66" xfId="0" applyFont="1" applyFill="1" applyBorder="1" applyAlignment="1">
      <alignment horizontal="center" vertical="center"/>
    </xf>
    <xf numFmtId="0" fontId="17" fillId="0" borderId="25" xfId="5" applyFont="1" applyBorder="1" applyAlignment="1">
      <alignment horizontal="left" wrapText="1" indent="2"/>
    </xf>
    <xf numFmtId="0" fontId="30" fillId="10" borderId="18" xfId="0" applyFont="1" applyFill="1" applyBorder="1" applyAlignment="1">
      <alignment horizontal="justify" vertical="center"/>
    </xf>
    <xf numFmtId="164" fontId="30" fillId="4" borderId="18" xfId="0" applyNumberFormat="1" applyFont="1" applyFill="1" applyBorder="1" applyAlignment="1">
      <alignment horizontal="center" vertical="center"/>
    </xf>
    <xf numFmtId="164" fontId="31" fillId="9" borderId="26" xfId="0" applyNumberFormat="1" applyFont="1" applyFill="1" applyBorder="1" applyAlignment="1">
      <alignment horizontal="centerContinuous" vertical="center"/>
    </xf>
    <xf numFmtId="173" fontId="0" fillId="0" borderId="0" xfId="0" applyNumberFormat="1"/>
    <xf numFmtId="9" fontId="18" fillId="0" borderId="0" xfId="7" applyFont="1"/>
    <xf numFmtId="0" fontId="29" fillId="0" borderId="68" xfId="0" applyFont="1" applyBorder="1" applyAlignment="1">
      <alignment horizontal="center" vertical="center"/>
    </xf>
    <xf numFmtId="0" fontId="30" fillId="6" borderId="18" xfId="0" applyFont="1" applyFill="1" applyBorder="1" applyAlignment="1">
      <alignment horizontal="center" vertical="center"/>
    </xf>
    <xf numFmtId="0" fontId="29" fillId="0" borderId="18" xfId="0" applyFont="1" applyBorder="1" applyAlignment="1">
      <alignment horizontal="center" vertical="center"/>
    </xf>
    <xf numFmtId="0" fontId="29" fillId="0" borderId="6" xfId="0" applyFont="1" applyBorder="1"/>
    <xf numFmtId="0" fontId="30" fillId="6" borderId="59" xfId="0" applyFont="1" applyFill="1" applyBorder="1" applyAlignment="1">
      <alignment horizontal="center" vertical="center"/>
    </xf>
    <xf numFmtId="0" fontId="30" fillId="6" borderId="22" xfId="0" applyFont="1" applyFill="1" applyBorder="1" applyAlignment="1">
      <alignment horizontal="center" vertical="center"/>
    </xf>
    <xf numFmtId="164" fontId="31" fillId="9" borderId="5" xfId="0" applyNumberFormat="1" applyFont="1" applyFill="1" applyBorder="1" applyAlignment="1">
      <alignment horizontal="centerContinuous" vertical="center"/>
    </xf>
    <xf numFmtId="0" fontId="30" fillId="0" borderId="25" xfId="0" applyFont="1" applyBorder="1" applyAlignment="1">
      <alignment horizontal="justify" vertical="center"/>
    </xf>
    <xf numFmtId="0" fontId="31" fillId="9" borderId="5" xfId="0" applyFont="1" applyFill="1" applyBorder="1" applyAlignment="1">
      <alignment horizontal="justify" vertical="center"/>
    </xf>
    <xf numFmtId="0" fontId="30" fillId="0" borderId="46" xfId="0" applyFont="1" applyBorder="1" applyAlignment="1">
      <alignment horizontal="center" vertical="center" wrapText="1"/>
    </xf>
    <xf numFmtId="9" fontId="30" fillId="6" borderId="46" xfId="7" applyFont="1" applyFill="1" applyBorder="1" applyAlignment="1" applyProtection="1">
      <alignment horizontal="center" vertical="center"/>
    </xf>
    <xf numFmtId="0" fontId="30" fillId="6" borderId="0" xfId="0" applyFont="1" applyFill="1" applyAlignment="1">
      <alignment horizontal="center" vertical="center"/>
    </xf>
    <xf numFmtId="0" fontId="23" fillId="6" borderId="18" xfId="0" applyFont="1" applyFill="1" applyBorder="1" applyAlignment="1">
      <alignment wrapText="1"/>
    </xf>
    <xf numFmtId="0" fontId="25" fillId="6" borderId="68" xfId="0" applyFont="1" applyFill="1" applyBorder="1" applyAlignment="1">
      <alignment horizontal="left" wrapText="1"/>
    </xf>
    <xf numFmtId="0" fontId="25" fillId="6" borderId="18" xfId="0" applyFont="1" applyFill="1" applyBorder="1" applyAlignment="1">
      <alignment horizontal="left" wrapText="1"/>
    </xf>
    <xf numFmtId="0" fontId="6" fillId="6" borderId="68" xfId="0" applyFont="1" applyFill="1" applyBorder="1" applyAlignment="1">
      <alignment horizontal="center" vertical="center" wrapText="1"/>
    </xf>
    <xf numFmtId="0" fontId="25" fillId="6" borderId="22" xfId="0" applyFont="1" applyFill="1" applyBorder="1" applyAlignment="1">
      <alignment horizontal="left" wrapText="1"/>
    </xf>
    <xf numFmtId="0" fontId="6" fillId="6" borderId="22" xfId="0" applyFont="1" applyFill="1" applyBorder="1" applyAlignment="1">
      <alignment horizontal="center" vertical="center" wrapText="1"/>
    </xf>
    <xf numFmtId="0" fontId="0" fillId="0" borderId="68" xfId="0" applyBorder="1"/>
    <xf numFmtId="0" fontId="0" fillId="0" borderId="68" xfId="0" applyBorder="1" applyAlignment="1">
      <alignment horizontal="center"/>
    </xf>
    <xf numFmtId="0" fontId="0" fillId="0" borderId="68" xfId="0" applyBorder="1" applyAlignment="1">
      <alignment wrapText="1"/>
    </xf>
    <xf numFmtId="0" fontId="0" fillId="0" borderId="22" xfId="0" applyBorder="1"/>
    <xf numFmtId="0" fontId="0" fillId="0" borderId="0" xfId="0" applyAlignment="1">
      <alignment horizontal="center"/>
    </xf>
    <xf numFmtId="0" fontId="0" fillId="6" borderId="68" xfId="0" applyFill="1" applyBorder="1"/>
    <xf numFmtId="0" fontId="0" fillId="6" borderId="68" xfId="0" applyFill="1" applyBorder="1" applyAlignment="1">
      <alignment horizontal="center"/>
    </xf>
    <xf numFmtId="0" fontId="0" fillId="6" borderId="18" xfId="0" applyFill="1" applyBorder="1"/>
    <xf numFmtId="0" fontId="0" fillId="6" borderId="18" xfId="0" applyFill="1" applyBorder="1" applyAlignment="1">
      <alignment horizontal="center"/>
    </xf>
    <xf numFmtId="0" fontId="19" fillId="4" borderId="5" xfId="0" applyFont="1" applyFill="1" applyBorder="1" applyAlignment="1">
      <alignment horizontal="center"/>
    </xf>
    <xf numFmtId="0" fontId="0" fillId="0" borderId="25" xfId="0" applyBorder="1"/>
    <xf numFmtId="173" fontId="19" fillId="0" borderId="68" xfId="0" applyNumberFormat="1" applyFont="1" applyBorder="1"/>
    <xf numFmtId="0" fontId="19" fillId="0" borderId="68" xfId="0" applyFont="1" applyBorder="1"/>
    <xf numFmtId="9" fontId="19" fillId="0" borderId="25" xfId="7" applyFont="1" applyBorder="1" applyProtection="1"/>
    <xf numFmtId="164" fontId="30" fillId="0" borderId="48" xfId="0" applyNumberFormat="1" applyFont="1" applyBorder="1" applyAlignment="1" applyProtection="1">
      <alignment horizontal="center" vertical="center"/>
      <protection locked="0"/>
    </xf>
    <xf numFmtId="175" fontId="30" fillId="6" borderId="44" xfId="0" applyNumberFormat="1" applyFont="1" applyFill="1" applyBorder="1" applyAlignment="1">
      <alignment horizontal="center" vertical="center"/>
    </xf>
    <xf numFmtId="175" fontId="30" fillId="6" borderId="46" xfId="0" applyNumberFormat="1" applyFont="1" applyFill="1" applyBorder="1" applyAlignment="1">
      <alignment horizontal="center" vertical="center"/>
    </xf>
    <xf numFmtId="175" fontId="30" fillId="0" borderId="46" xfId="7" applyNumberFormat="1" applyFont="1" applyBorder="1" applyAlignment="1" applyProtection="1">
      <alignment horizontal="center" vertical="center"/>
      <protection locked="0"/>
    </xf>
    <xf numFmtId="175" fontId="30" fillId="6" borderId="46" xfId="7" applyNumberFormat="1" applyFont="1" applyFill="1" applyBorder="1" applyAlignment="1" applyProtection="1">
      <alignment horizontal="center" vertical="center"/>
      <protection locked="0"/>
    </xf>
    <xf numFmtId="175" fontId="30" fillId="10" borderId="6" xfId="0" applyNumberFormat="1" applyFont="1" applyFill="1" applyBorder="1" applyAlignment="1" applyProtection="1">
      <alignment horizontal="center" vertical="center"/>
      <protection locked="0"/>
    </xf>
    <xf numFmtId="175" fontId="31" fillId="3" borderId="0" xfId="0" applyNumberFormat="1" applyFont="1" applyFill="1" applyAlignment="1" applyProtection="1">
      <alignment horizontal="center" vertical="center"/>
      <protection locked="0"/>
    </xf>
    <xf numFmtId="175" fontId="31" fillId="9" borderId="72" xfId="0" applyNumberFormat="1" applyFont="1" applyFill="1" applyBorder="1" applyAlignment="1" applyProtection="1">
      <alignment horizontal="centerContinuous" vertical="center"/>
      <protection locked="0"/>
    </xf>
    <xf numFmtId="175" fontId="31" fillId="0" borderId="18" xfId="0" applyNumberFormat="1" applyFont="1" applyBorder="1" applyAlignment="1" applyProtection="1">
      <alignment horizontal="center" vertical="center"/>
      <protection locked="0"/>
    </xf>
    <xf numFmtId="175" fontId="31" fillId="0" borderId="44" xfId="0" applyNumberFormat="1" applyFont="1" applyBorder="1" applyAlignment="1" applyProtection="1">
      <alignment horizontal="center" vertical="center"/>
      <protection locked="0"/>
    </xf>
    <xf numFmtId="175" fontId="30" fillId="0" borderId="46" xfId="0" applyNumberFormat="1" applyFont="1" applyBorder="1" applyAlignment="1" applyProtection="1">
      <alignment horizontal="center" vertical="center"/>
      <protection locked="0"/>
    </xf>
    <xf numFmtId="175" fontId="3" fillId="0" borderId="48" xfId="0" applyNumberFormat="1" applyFont="1" applyBorder="1" applyAlignment="1" applyProtection="1">
      <alignment horizontal="center" vertical="center"/>
      <protection locked="0"/>
    </xf>
    <xf numFmtId="175" fontId="31" fillId="9" borderId="18" xfId="0" applyNumberFormat="1" applyFont="1" applyFill="1" applyBorder="1" applyAlignment="1" applyProtection="1">
      <alignment horizontal="center" vertical="center"/>
      <protection locked="0"/>
    </xf>
    <xf numFmtId="175" fontId="30" fillId="6" borderId="44" xfId="0" applyNumberFormat="1" applyFont="1" applyFill="1" applyBorder="1" applyAlignment="1" applyProtection="1">
      <alignment horizontal="center" vertical="center"/>
      <protection locked="0"/>
    </xf>
    <xf numFmtId="175" fontId="30" fillId="10" borderId="6" xfId="0" applyNumberFormat="1" applyFont="1" applyFill="1" applyBorder="1" applyAlignment="1">
      <alignment horizontal="center" vertical="center"/>
    </xf>
    <xf numFmtId="175" fontId="29" fillId="0" borderId="0" xfId="0" applyNumberFormat="1" applyFont="1" applyAlignment="1">
      <alignment horizontal="center" vertical="center"/>
    </xf>
    <xf numFmtId="175" fontId="31" fillId="9" borderId="72" xfId="0" applyNumberFormat="1" applyFont="1" applyFill="1" applyBorder="1" applyAlignment="1">
      <alignment horizontal="centerContinuous" vertical="center"/>
    </xf>
    <xf numFmtId="175" fontId="31" fillId="9" borderId="18" xfId="0" applyNumberFormat="1" applyFont="1" applyFill="1" applyBorder="1" applyAlignment="1">
      <alignment horizontal="center" vertical="center"/>
    </xf>
    <xf numFmtId="175" fontId="31" fillId="0" borderId="40" xfId="0" applyNumberFormat="1" applyFont="1" applyBorder="1" applyAlignment="1">
      <alignment horizontal="center" vertical="center"/>
    </xf>
    <xf numFmtId="175" fontId="30" fillId="10" borderId="0" xfId="0" applyNumberFormat="1" applyFont="1" applyFill="1" applyAlignment="1">
      <alignment horizontal="center" vertical="center"/>
    </xf>
    <xf numFmtId="175" fontId="31" fillId="11" borderId="44" xfId="0" applyNumberFormat="1" applyFont="1" applyFill="1" applyBorder="1" applyAlignment="1">
      <alignment horizontal="center" vertical="center"/>
    </xf>
    <xf numFmtId="175" fontId="30" fillId="0" borderId="6" xfId="0" applyNumberFormat="1" applyFont="1" applyBorder="1" applyAlignment="1" applyProtection="1">
      <alignment horizontal="center" vertical="center"/>
      <protection locked="0"/>
    </xf>
    <xf numFmtId="175" fontId="29" fillId="0" borderId="0" xfId="0" applyNumberFormat="1" applyFont="1" applyAlignment="1" applyProtection="1">
      <alignment horizontal="center" vertical="center"/>
      <protection locked="0"/>
    </xf>
    <xf numFmtId="175" fontId="30" fillId="0" borderId="44" xfId="0" applyNumberFormat="1" applyFont="1" applyBorder="1" applyAlignment="1" applyProtection="1">
      <alignment horizontal="center" vertical="center"/>
      <protection locked="0"/>
    </xf>
    <xf numFmtId="175" fontId="30" fillId="0" borderId="66" xfId="0" applyNumberFormat="1" applyFont="1" applyBorder="1" applyAlignment="1" applyProtection="1">
      <alignment horizontal="center" vertical="center"/>
      <protection locked="0"/>
    </xf>
    <xf numFmtId="175" fontId="30" fillId="0" borderId="48" xfId="0" applyNumberFormat="1" applyFont="1" applyBorder="1" applyAlignment="1" applyProtection="1">
      <alignment horizontal="center" vertical="center"/>
      <protection locked="0"/>
    </xf>
    <xf numFmtId="175" fontId="30" fillId="10" borderId="53" xfId="0" applyNumberFormat="1" applyFont="1" applyFill="1" applyBorder="1" applyAlignment="1" applyProtection="1">
      <alignment horizontal="center" vertical="center"/>
      <protection locked="0"/>
    </xf>
    <xf numFmtId="175" fontId="30" fillId="10" borderId="0" xfId="0" applyNumberFormat="1" applyFont="1" applyFill="1" applyAlignment="1" applyProtection="1">
      <alignment horizontal="center" vertical="center"/>
      <protection locked="0"/>
    </xf>
    <xf numFmtId="175" fontId="30" fillId="0" borderId="53" xfId="0" applyNumberFormat="1" applyFont="1" applyBorder="1" applyAlignment="1" applyProtection="1">
      <alignment horizontal="center" vertical="center"/>
      <protection locked="0"/>
    </xf>
    <xf numFmtId="175" fontId="30" fillId="6" borderId="68" xfId="0" applyNumberFormat="1" applyFont="1" applyFill="1" applyBorder="1" applyAlignment="1" applyProtection="1">
      <alignment horizontal="center" vertical="center"/>
      <protection locked="0"/>
    </xf>
    <xf numFmtId="175" fontId="31" fillId="10" borderId="51" xfId="0" applyNumberFormat="1" applyFont="1" applyFill="1" applyBorder="1" applyAlignment="1" applyProtection="1">
      <alignment horizontal="center" vertical="center"/>
      <protection locked="0"/>
    </xf>
    <xf numFmtId="175" fontId="30" fillId="6" borderId="46" xfId="0" applyNumberFormat="1" applyFont="1" applyFill="1" applyBorder="1" applyAlignment="1" applyProtection="1">
      <alignment horizontal="center" vertical="center"/>
      <protection locked="0"/>
    </xf>
    <xf numFmtId="175" fontId="30" fillId="6" borderId="48" xfId="0" applyNumberFormat="1" applyFont="1" applyFill="1" applyBorder="1" applyAlignment="1" applyProtection="1">
      <alignment horizontal="center" vertical="center"/>
      <protection locked="0"/>
    </xf>
    <xf numFmtId="175" fontId="30" fillId="6" borderId="55" xfId="0" applyNumberFormat="1" applyFont="1" applyFill="1" applyBorder="1" applyAlignment="1" applyProtection="1">
      <alignment horizontal="center" vertical="center"/>
      <protection locked="0"/>
    </xf>
    <xf numFmtId="175" fontId="29" fillId="0" borderId="38" xfId="0" applyNumberFormat="1" applyFont="1" applyBorder="1"/>
    <xf numFmtId="175" fontId="30" fillId="6" borderId="22" xfId="0" applyNumberFormat="1" applyFont="1" applyFill="1" applyBorder="1" applyAlignment="1" applyProtection="1">
      <alignment horizontal="center" vertical="center"/>
      <protection locked="0"/>
    </xf>
    <xf numFmtId="175" fontId="30" fillId="6" borderId="0" xfId="0" applyNumberFormat="1" applyFont="1" applyFill="1" applyAlignment="1" applyProtection="1">
      <alignment horizontal="center" vertical="center"/>
      <protection locked="0"/>
    </xf>
    <xf numFmtId="175" fontId="31" fillId="9" borderId="73" xfId="0" applyNumberFormat="1" applyFont="1" applyFill="1" applyBorder="1" applyAlignment="1" applyProtection="1">
      <alignment horizontal="centerContinuous" vertical="center"/>
      <protection locked="0"/>
    </xf>
    <xf numFmtId="175" fontId="0" fillId="0" borderId="0" xfId="0" applyNumberFormat="1"/>
    <xf numFmtId="0" fontId="34" fillId="0" borderId="0" xfId="0" applyFont="1"/>
    <xf numFmtId="175" fontId="30" fillId="10" borderId="5" xfId="0" applyNumberFormat="1" applyFont="1" applyFill="1" applyBorder="1" applyAlignment="1" applyProtection="1">
      <alignment horizontal="center" vertical="center"/>
      <protection locked="0"/>
    </xf>
    <xf numFmtId="175" fontId="30" fillId="10" borderId="5" xfId="0" applyNumberFormat="1" applyFont="1" applyFill="1" applyBorder="1" applyAlignment="1">
      <alignment horizontal="center" vertical="center"/>
    </xf>
    <xf numFmtId="0" fontId="30" fillId="10" borderId="5" xfId="0" applyFont="1" applyFill="1" applyBorder="1" applyAlignment="1" applyProtection="1">
      <alignment horizontal="center" vertical="center"/>
      <protection locked="0"/>
    </xf>
    <xf numFmtId="174" fontId="0" fillId="0" borderId="0" xfId="0" applyNumberFormat="1"/>
    <xf numFmtId="175" fontId="31" fillId="9" borderId="17" xfId="0" applyNumberFormat="1" applyFont="1" applyFill="1" applyBorder="1" applyAlignment="1">
      <alignment horizontal="centerContinuous" vertical="center"/>
    </xf>
    <xf numFmtId="175" fontId="31" fillId="9" borderId="19" xfId="0" applyNumberFormat="1" applyFont="1" applyFill="1" applyBorder="1" applyAlignment="1">
      <alignment horizontal="center" vertical="center"/>
    </xf>
    <xf numFmtId="0" fontId="0" fillId="0" borderId="33" xfId="0" applyBorder="1"/>
    <xf numFmtId="175" fontId="30" fillId="0" borderId="53" xfId="7" applyNumberFormat="1" applyFont="1" applyBorder="1" applyAlignment="1" applyProtection="1">
      <alignment horizontal="center" vertical="center"/>
      <protection locked="0"/>
    </xf>
    <xf numFmtId="0" fontId="0" fillId="0" borderId="5" xfId="0" applyBorder="1"/>
    <xf numFmtId="0" fontId="0" fillId="0" borderId="74" xfId="0" applyBorder="1"/>
    <xf numFmtId="0" fontId="0" fillId="0" borderId="75" xfId="0" applyBorder="1"/>
    <xf numFmtId="0" fontId="0" fillId="0" borderId="76" xfId="0" applyBorder="1"/>
    <xf numFmtId="0" fontId="0" fillId="0" borderId="77" xfId="0" applyBorder="1"/>
    <xf numFmtId="0" fontId="0" fillId="0" borderId="38" xfId="0" applyBorder="1"/>
    <xf numFmtId="0" fontId="0" fillId="0" borderId="78" xfId="0" applyBorder="1"/>
    <xf numFmtId="0" fontId="0" fillId="0" borderId="79" xfId="0" applyBorder="1"/>
    <xf numFmtId="0" fontId="0" fillId="0" borderId="80" xfId="0" applyBorder="1"/>
    <xf numFmtId="175" fontId="17" fillId="0" borderId="46" xfId="5" applyNumberFormat="1" applyFont="1" applyBorder="1"/>
    <xf numFmtId="175" fontId="3" fillId="0" borderId="22" xfId="0" applyNumberFormat="1" applyFont="1" applyBorder="1" applyAlignment="1" applyProtection="1">
      <alignment horizontal="center" vertical="center"/>
      <protection locked="0"/>
    </xf>
    <xf numFmtId="0" fontId="0" fillId="0" borderId="35" xfId="0" applyBorder="1"/>
    <xf numFmtId="0" fontId="35" fillId="0" borderId="79" xfId="0" applyFont="1" applyBorder="1"/>
    <xf numFmtId="0" fontId="0" fillId="0" borderId="81" xfId="0" applyBorder="1"/>
    <xf numFmtId="175" fontId="30" fillId="0" borderId="40" xfId="0" applyNumberFormat="1" applyFont="1" applyBorder="1" applyAlignment="1" applyProtection="1">
      <alignment horizontal="center" vertical="center"/>
      <protection locked="0"/>
    </xf>
    <xf numFmtId="0" fontId="0" fillId="0" borderId="82" xfId="0" applyBorder="1"/>
    <xf numFmtId="164" fontId="3" fillId="10" borderId="53" xfId="0" applyNumberFormat="1" applyFont="1" applyFill="1" applyBorder="1" applyAlignment="1">
      <alignment horizontal="center" vertical="center"/>
    </xf>
    <xf numFmtId="0" fontId="0" fillId="0" borderId="83" xfId="0" applyBorder="1"/>
    <xf numFmtId="0" fontId="0" fillId="0" borderId="84" xfId="0" applyBorder="1"/>
    <xf numFmtId="0" fontId="0" fillId="0" borderId="30" xfId="0" applyBorder="1"/>
    <xf numFmtId="0" fontId="0" fillId="0" borderId="85" xfId="0" applyBorder="1"/>
    <xf numFmtId="175" fontId="30" fillId="0" borderId="86" xfId="0" applyNumberFormat="1" applyFont="1" applyBorder="1" applyAlignment="1" applyProtection="1">
      <alignment horizontal="center" vertical="center"/>
      <protection locked="0"/>
    </xf>
    <xf numFmtId="175" fontId="30" fillId="0" borderId="87" xfId="0" applyNumberFormat="1" applyFont="1" applyBorder="1" applyAlignment="1" applyProtection="1">
      <alignment horizontal="center" vertical="center"/>
      <protection locked="0"/>
    </xf>
    <xf numFmtId="0" fontId="0" fillId="0" borderId="88" xfId="0" applyBorder="1"/>
    <xf numFmtId="0" fontId="31" fillId="11" borderId="57" xfId="0" applyFont="1" applyFill="1" applyBorder="1" applyAlignment="1">
      <alignment horizontal="left" vertical="center"/>
    </xf>
    <xf numFmtId="0" fontId="31" fillId="11" borderId="6" xfId="0" applyFont="1" applyFill="1" applyBorder="1" applyAlignment="1">
      <alignment horizontal="center" vertical="center"/>
    </xf>
    <xf numFmtId="0" fontId="31" fillId="11" borderId="6" xfId="0" applyFont="1" applyFill="1" applyBorder="1" applyAlignment="1">
      <alignment horizontal="justify" vertical="center"/>
    </xf>
    <xf numFmtId="0" fontId="31" fillId="4" borderId="57" xfId="0" applyFont="1" applyFill="1" applyBorder="1" applyAlignment="1">
      <alignment horizontal="center" vertical="center"/>
    </xf>
    <xf numFmtId="174" fontId="0" fillId="4" borderId="87" xfId="0" applyNumberFormat="1" applyFill="1" applyBorder="1" applyAlignment="1">
      <alignment vertical="center"/>
    </xf>
    <xf numFmtId="174" fontId="0" fillId="4" borderId="89" xfId="0" applyNumberFormat="1" applyFill="1" applyBorder="1" applyAlignment="1">
      <alignment vertical="center"/>
    </xf>
    <xf numFmtId="0" fontId="30" fillId="6" borderId="25" xfId="0" applyFont="1" applyFill="1" applyBorder="1" applyAlignment="1">
      <alignment horizontal="center" vertical="center"/>
    </xf>
    <xf numFmtId="0" fontId="29" fillId="0" borderId="25" xfId="0" applyFont="1" applyBorder="1" applyAlignment="1">
      <alignment horizontal="center" vertical="center"/>
    </xf>
    <xf numFmtId="0" fontId="0" fillId="0" borderId="25" xfId="0" applyBorder="1" applyAlignment="1">
      <alignment horizontal="center"/>
    </xf>
    <xf numFmtId="44" fontId="0" fillId="0" borderId="25" xfId="0" applyNumberFormat="1" applyBorder="1" applyAlignment="1" applyProtection="1">
      <alignment horizontal="center"/>
      <protection locked="0"/>
    </xf>
    <xf numFmtId="164" fontId="31" fillId="4" borderId="69" xfId="0" applyNumberFormat="1" applyFont="1" applyFill="1" applyBorder="1" applyAlignment="1">
      <alignment horizontal="center" vertical="center"/>
    </xf>
    <xf numFmtId="0" fontId="31" fillId="9" borderId="90" xfId="0" applyFont="1" applyFill="1" applyBorder="1" applyAlignment="1">
      <alignment horizontal="center" vertical="center"/>
    </xf>
    <xf numFmtId="0" fontId="31" fillId="9" borderId="91" xfId="0" applyFont="1" applyFill="1" applyBorder="1" applyAlignment="1">
      <alignment horizontal="center" vertical="center"/>
    </xf>
    <xf numFmtId="0" fontId="31" fillId="9" borderId="86" xfId="0" applyFont="1" applyFill="1" applyBorder="1" applyAlignment="1">
      <alignment horizontal="justify" vertical="center"/>
    </xf>
    <xf numFmtId="0" fontId="31" fillId="9" borderId="86" xfId="0" applyFont="1" applyFill="1" applyBorder="1" applyAlignment="1">
      <alignment horizontal="center" vertical="center"/>
    </xf>
    <xf numFmtId="164" fontId="31" fillId="4" borderId="91" xfId="0" applyNumberFormat="1" applyFont="1" applyFill="1" applyBorder="1" applyAlignment="1">
      <alignment horizontal="center" vertical="center"/>
    </xf>
    <xf numFmtId="174" fontId="0" fillId="6" borderId="37" xfId="0" applyNumberFormat="1" applyFill="1" applyBorder="1" applyAlignment="1">
      <alignment horizontal="center"/>
    </xf>
    <xf numFmtId="174" fontId="0" fillId="6" borderId="30" xfId="0" applyNumberFormat="1" applyFill="1" applyBorder="1" applyAlignment="1">
      <alignment horizontal="center"/>
    </xf>
    <xf numFmtId="174" fontId="0" fillId="6" borderId="31" xfId="0" applyNumberFormat="1" applyFill="1" applyBorder="1" applyAlignment="1">
      <alignment horizontal="center"/>
    </xf>
    <xf numFmtId="0" fontId="19" fillId="0" borderId="0" xfId="0" applyFont="1" applyAlignment="1">
      <alignment horizontal="left" wrapText="1"/>
    </xf>
    <xf numFmtId="166" fontId="22" fillId="12" borderId="92" xfId="2" applyNumberFormat="1" applyFont="1" applyFill="1" applyBorder="1" applyAlignment="1">
      <alignment horizontal="center" vertical="center"/>
    </xf>
    <xf numFmtId="166" fontId="22" fillId="12" borderId="11" xfId="2" applyNumberFormat="1" applyFont="1" applyFill="1" applyBorder="1" applyAlignment="1">
      <alignment horizontal="center" vertical="center"/>
    </xf>
    <xf numFmtId="166" fontId="22" fillId="12" borderId="93" xfId="2" applyNumberFormat="1" applyFont="1" applyFill="1" applyBorder="1" applyAlignment="1">
      <alignment horizontal="center" vertical="center"/>
    </xf>
    <xf numFmtId="166" fontId="22" fillId="12" borderId="57" xfId="2" applyNumberFormat="1" applyFont="1" applyFill="1" applyBorder="1" applyAlignment="1">
      <alignment horizontal="center" vertical="center"/>
    </xf>
    <xf numFmtId="166" fontId="22" fillId="12" borderId="6" xfId="2" applyNumberFormat="1" applyFont="1" applyFill="1" applyBorder="1" applyAlignment="1">
      <alignment horizontal="center" vertical="center"/>
    </xf>
    <xf numFmtId="166" fontId="22" fillId="12" borderId="38" xfId="2" applyNumberFormat="1" applyFont="1" applyFill="1" applyBorder="1" applyAlignment="1">
      <alignment horizontal="center" vertical="center"/>
    </xf>
    <xf numFmtId="166" fontId="22" fillId="12" borderId="94" xfId="2" applyNumberFormat="1" applyFont="1" applyFill="1" applyBorder="1" applyAlignment="1">
      <alignment horizontal="center" vertical="center"/>
    </xf>
    <xf numFmtId="166" fontId="22" fillId="12" borderId="87" xfId="2" applyNumberFormat="1" applyFont="1" applyFill="1" applyBorder="1" applyAlignment="1">
      <alignment horizontal="center" vertical="center"/>
    </xf>
    <xf numFmtId="166" fontId="22" fillId="12" borderId="89" xfId="2" applyNumberFormat="1" applyFont="1" applyFill="1" applyBorder="1" applyAlignment="1">
      <alignment horizontal="center" vertical="center"/>
    </xf>
    <xf numFmtId="0" fontId="19" fillId="4" borderId="95" xfId="0" applyFont="1" applyFill="1" applyBorder="1" applyAlignment="1">
      <alignment horizontal="center"/>
    </xf>
    <xf numFmtId="0" fontId="19" fillId="4" borderId="96" xfId="0" applyFont="1" applyFill="1" applyBorder="1" applyAlignment="1">
      <alignment horizontal="center"/>
    </xf>
    <xf numFmtId="0" fontId="19" fillId="4" borderId="14" xfId="0" applyFont="1" applyFill="1" applyBorder="1" applyAlignment="1">
      <alignment horizontal="center"/>
    </xf>
    <xf numFmtId="0" fontId="19" fillId="4" borderId="28" xfId="0" applyFont="1" applyFill="1" applyBorder="1" applyAlignment="1">
      <alignment horizontal="center"/>
    </xf>
    <xf numFmtId="0" fontId="31" fillId="10" borderId="57" xfId="0" applyFont="1" applyFill="1" applyBorder="1" applyAlignment="1">
      <alignment horizontal="center" vertical="center"/>
    </xf>
    <xf numFmtId="0" fontId="31" fillId="10" borderId="6" xfId="0" applyFont="1" applyFill="1" applyBorder="1" applyAlignment="1">
      <alignment horizontal="center" vertical="center"/>
    </xf>
    <xf numFmtId="0" fontId="36" fillId="0" borderId="57" xfId="0" applyFont="1" applyBorder="1" applyAlignment="1">
      <alignment horizontal="center" vertical="center" wrapText="1"/>
    </xf>
    <xf numFmtId="0" fontId="36" fillId="0" borderId="38" xfId="0" applyFont="1" applyBorder="1" applyAlignment="1">
      <alignment horizontal="center" vertical="center" wrapText="1"/>
    </xf>
    <xf numFmtId="0" fontId="37" fillId="0" borderId="68" xfId="0" applyFont="1" applyBorder="1" applyAlignment="1">
      <alignment horizontal="justify" vertical="center" wrapText="1"/>
    </xf>
    <xf numFmtId="0" fontId="0" fillId="0" borderId="68" xfId="0" applyBorder="1" applyAlignment="1">
      <alignment horizontal="justify" wrapText="1"/>
    </xf>
    <xf numFmtId="164" fontId="31" fillId="4" borderId="74" xfId="0" applyNumberFormat="1" applyFont="1" applyFill="1" applyBorder="1" applyAlignment="1">
      <alignment horizontal="center" vertical="center"/>
    </xf>
    <xf numFmtId="164" fontId="31" fillId="4" borderId="97" xfId="0" applyNumberFormat="1" applyFont="1" applyFill="1" applyBorder="1" applyAlignment="1">
      <alignment horizontal="center" vertical="center"/>
    </xf>
  </cellXfs>
  <cellStyles count="8">
    <cellStyle name="Comma" xfId="1" builtinId="3"/>
    <cellStyle name="Comma 2" xfId="2" xr:uid="{317AA3BC-1E3D-4AE5-A8F2-E72D9980548A}"/>
    <cellStyle name="Comma0" xfId="3" xr:uid="{33EA40CE-33D1-4E26-BE59-0A9557FAB8C1}"/>
    <cellStyle name="Normal" xfId="0" builtinId="0"/>
    <cellStyle name="Normal 2" xfId="4" xr:uid="{8356F66A-4317-4C58-977D-5B311D5FB04B}"/>
    <cellStyle name="Normal_Cost Calculation_MV Switchgear Prot" xfId="5" xr:uid="{8EBBB991-7CAD-4CE3-96C8-BE65D8D84826}"/>
    <cellStyle name="or" xfId="6" xr:uid="{B4F50CD2-6062-4A49-8C28-30E7934C68EB}"/>
    <cellStyle name="Percent" xfId="7" builtinId="5"/>
  </cellStyles>
  <dxfs count="5">
    <dxf>
      <font>
        <color theme="0"/>
      </font>
    </dxf>
    <dxf>
      <fill>
        <patternFill>
          <bgColor rgb="FF00FFFF"/>
        </patternFill>
      </fill>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5A48D-8D82-4E19-980E-7E07F00553B1}">
  <dimension ref="A1:J384"/>
  <sheetViews>
    <sheetView topLeftCell="A360" zoomScaleNormal="100" zoomScaleSheetLayoutView="100" workbookViewId="0">
      <selection activeCell="A383" sqref="A383:G383"/>
    </sheetView>
  </sheetViews>
  <sheetFormatPr defaultRowHeight="14.5" x14ac:dyDescent="0.35"/>
  <cols>
    <col min="1" max="1" width="12.54296875" customWidth="1"/>
    <col min="2" max="2" width="7.453125" customWidth="1"/>
    <col min="3" max="3" width="33.1796875" customWidth="1"/>
    <col min="4" max="4" width="9.1796875" style="81" customWidth="1"/>
    <col min="5" max="5" width="8.54296875" customWidth="1"/>
    <col min="6" max="6" width="13.453125" bestFit="1" customWidth="1"/>
    <col min="7" max="7" width="13.453125" customWidth="1"/>
    <col min="8" max="8" width="0.81640625" customWidth="1"/>
  </cols>
  <sheetData>
    <row r="1" spans="1:10" x14ac:dyDescent="0.35">
      <c r="A1" s="28"/>
      <c r="B1" s="28" t="s">
        <v>261</v>
      </c>
      <c r="D1" s="282"/>
      <c r="E1" s="19"/>
      <c r="F1" s="19"/>
      <c r="G1" s="19"/>
      <c r="H1" s="78"/>
      <c r="I1" s="78"/>
      <c r="J1" s="6"/>
    </row>
    <row r="2" spans="1:10" ht="16" thickBot="1" x14ac:dyDescent="0.4">
      <c r="A2" s="3"/>
      <c r="B2" s="33" t="s">
        <v>321</v>
      </c>
      <c r="C2" s="4"/>
      <c r="D2" s="282"/>
      <c r="E2" s="19"/>
      <c r="F2" s="100">
        <v>40909</v>
      </c>
      <c r="G2" s="19"/>
      <c r="H2" s="20"/>
      <c r="I2" s="20"/>
      <c r="J2" s="5"/>
    </row>
    <row r="3" spans="1:10" ht="21.5" thickBot="1" x14ac:dyDescent="0.4">
      <c r="A3" s="32" t="s">
        <v>8</v>
      </c>
      <c r="B3" s="32" t="s">
        <v>0</v>
      </c>
      <c r="C3" s="31" t="s">
        <v>1</v>
      </c>
      <c r="D3" s="31" t="s">
        <v>2</v>
      </c>
      <c r="E3" s="31" t="s">
        <v>3</v>
      </c>
      <c r="F3" s="31" t="s">
        <v>4</v>
      </c>
      <c r="G3" s="31" t="s">
        <v>5</v>
      </c>
      <c r="H3" s="6"/>
      <c r="I3" s="6"/>
      <c r="J3" s="6"/>
    </row>
    <row r="4" spans="1:10" x14ac:dyDescent="0.35">
      <c r="A4" s="34"/>
      <c r="B4" s="99"/>
      <c r="C4" s="34" t="s">
        <v>190</v>
      </c>
      <c r="D4" s="13"/>
      <c r="E4" s="25"/>
      <c r="F4" s="25"/>
      <c r="G4" s="25"/>
      <c r="H4" s="6"/>
      <c r="I4" s="6"/>
      <c r="J4" s="6"/>
    </row>
    <row r="5" spans="1:10" x14ac:dyDescent="0.35">
      <c r="A5" s="7"/>
      <c r="B5" s="7"/>
      <c r="C5" s="35"/>
      <c r="D5" s="11"/>
      <c r="E5" s="15"/>
      <c r="F5" s="11"/>
      <c r="G5" s="11"/>
      <c r="H5" s="6"/>
      <c r="I5" s="6"/>
      <c r="J5" s="6"/>
    </row>
    <row r="6" spans="1:10" x14ac:dyDescent="0.35">
      <c r="A6" s="8"/>
      <c r="B6" s="27" t="s">
        <v>9</v>
      </c>
      <c r="C6" s="36" t="s">
        <v>10</v>
      </c>
      <c r="D6" s="11"/>
      <c r="E6" s="15"/>
      <c r="F6" s="11"/>
      <c r="G6" s="11"/>
    </row>
    <row r="7" spans="1:10" x14ac:dyDescent="0.35">
      <c r="A7" s="27" t="s">
        <v>12</v>
      </c>
      <c r="B7" s="27" t="s">
        <v>11</v>
      </c>
      <c r="C7" s="11" t="s">
        <v>13</v>
      </c>
      <c r="D7" s="11" t="s">
        <v>14</v>
      </c>
      <c r="E7" s="16">
        <v>1</v>
      </c>
      <c r="F7" s="295"/>
      <c r="G7" s="11">
        <f>E7*F7</f>
        <v>0</v>
      </c>
    </row>
    <row r="8" spans="1:10" x14ac:dyDescent="0.35">
      <c r="A8" s="41"/>
      <c r="B8" s="41"/>
      <c r="C8" s="36" t="s">
        <v>16</v>
      </c>
      <c r="D8" s="11"/>
      <c r="E8" s="15"/>
      <c r="F8" s="296"/>
      <c r="G8" s="11"/>
    </row>
    <row r="9" spans="1:10" x14ac:dyDescent="0.35">
      <c r="A9" s="41" t="s">
        <v>15</v>
      </c>
      <c r="B9" s="41" t="s">
        <v>17</v>
      </c>
      <c r="C9" s="11" t="s">
        <v>18</v>
      </c>
      <c r="D9" s="11"/>
      <c r="E9" s="15"/>
      <c r="F9" s="296"/>
      <c r="G9" s="11">
        <f t="shared" ref="G9:G88" si="0">E9*F9</f>
        <v>0</v>
      </c>
    </row>
    <row r="10" spans="1:10" x14ac:dyDescent="0.35">
      <c r="A10" s="10"/>
      <c r="B10" s="41" t="s">
        <v>20</v>
      </c>
      <c r="C10" s="11" t="s">
        <v>21</v>
      </c>
      <c r="D10" s="11" t="s">
        <v>14</v>
      </c>
      <c r="E10" s="16">
        <v>1</v>
      </c>
      <c r="F10" s="96">
        <v>23750</v>
      </c>
      <c r="G10" s="11">
        <f>E10*F10</f>
        <v>23750</v>
      </c>
    </row>
    <row r="11" spans="1:10" x14ac:dyDescent="0.35">
      <c r="A11" s="9"/>
      <c r="B11" s="41" t="s">
        <v>22</v>
      </c>
      <c r="C11" s="11" t="s">
        <v>31</v>
      </c>
      <c r="D11" s="11" t="s">
        <v>14</v>
      </c>
      <c r="E11" s="16">
        <v>1</v>
      </c>
      <c r="F11" s="96"/>
      <c r="G11" s="11">
        <f t="shared" si="0"/>
        <v>0</v>
      </c>
    </row>
    <row r="12" spans="1:10" x14ac:dyDescent="0.35">
      <c r="A12" s="10"/>
      <c r="B12" s="41" t="s">
        <v>23</v>
      </c>
      <c r="C12" s="29" t="s">
        <v>32</v>
      </c>
      <c r="D12" s="11" t="s">
        <v>14</v>
      </c>
      <c r="E12" s="16">
        <v>1</v>
      </c>
      <c r="F12" s="96"/>
      <c r="G12" s="11">
        <f t="shared" si="0"/>
        <v>0</v>
      </c>
    </row>
    <row r="13" spans="1:10" x14ac:dyDescent="0.35">
      <c r="A13" s="10"/>
      <c r="B13" s="41" t="s">
        <v>24</v>
      </c>
      <c r="C13" s="29" t="s">
        <v>33</v>
      </c>
      <c r="D13" s="11" t="s">
        <v>14</v>
      </c>
      <c r="E13" s="16">
        <v>1</v>
      </c>
      <c r="F13" s="96"/>
      <c r="G13" s="11">
        <f t="shared" si="0"/>
        <v>0</v>
      </c>
    </row>
    <row r="14" spans="1:10" x14ac:dyDescent="0.35">
      <c r="A14" s="35"/>
      <c r="B14" s="41" t="s">
        <v>25</v>
      </c>
      <c r="C14" s="22" t="s">
        <v>34</v>
      </c>
      <c r="D14" s="11" t="s">
        <v>14</v>
      </c>
      <c r="E14" s="16">
        <v>1</v>
      </c>
      <c r="F14" s="96"/>
      <c r="G14" s="11">
        <f t="shared" si="0"/>
        <v>0</v>
      </c>
    </row>
    <row r="15" spans="1:10" x14ac:dyDescent="0.35">
      <c r="A15" s="9"/>
      <c r="B15" s="41" t="s">
        <v>26</v>
      </c>
      <c r="C15" s="11" t="s">
        <v>39</v>
      </c>
      <c r="D15" s="11" t="s">
        <v>14</v>
      </c>
      <c r="E15" s="16">
        <v>1</v>
      </c>
      <c r="F15" s="96">
        <v>144500</v>
      </c>
      <c r="G15" s="11">
        <f t="shared" si="0"/>
        <v>144500</v>
      </c>
    </row>
    <row r="16" spans="1:10" x14ac:dyDescent="0.35">
      <c r="A16" s="10"/>
      <c r="B16" s="41" t="s">
        <v>27</v>
      </c>
      <c r="C16" s="11" t="s">
        <v>40</v>
      </c>
      <c r="D16" s="11" t="s">
        <v>14</v>
      </c>
      <c r="E16" s="16">
        <v>1</v>
      </c>
      <c r="F16" s="96"/>
      <c r="G16" s="11">
        <f t="shared" si="0"/>
        <v>0</v>
      </c>
    </row>
    <row r="17" spans="1:8" x14ac:dyDescent="0.35">
      <c r="A17" s="10"/>
      <c r="B17" s="41" t="s">
        <v>28</v>
      </c>
      <c r="C17" s="11" t="s">
        <v>41</v>
      </c>
      <c r="D17" s="11" t="s">
        <v>14</v>
      </c>
      <c r="E17" s="16">
        <v>1</v>
      </c>
      <c r="F17" s="96"/>
      <c r="G17" s="11">
        <f t="shared" si="0"/>
        <v>0</v>
      </c>
    </row>
    <row r="18" spans="1:8" x14ac:dyDescent="0.35">
      <c r="A18" s="10"/>
      <c r="B18" s="41" t="s">
        <v>29</v>
      </c>
      <c r="C18" s="11" t="s">
        <v>42</v>
      </c>
      <c r="D18" s="11" t="s">
        <v>14</v>
      </c>
      <c r="E18" s="16">
        <v>1</v>
      </c>
      <c r="F18" s="96"/>
      <c r="G18" s="11">
        <f t="shared" si="0"/>
        <v>0</v>
      </c>
    </row>
    <row r="19" spans="1:8" x14ac:dyDescent="0.35">
      <c r="A19" s="35"/>
      <c r="B19" s="41" t="s">
        <v>30</v>
      </c>
      <c r="C19" s="37" t="s">
        <v>43</v>
      </c>
      <c r="D19" s="11" t="s">
        <v>14</v>
      </c>
      <c r="E19" s="16">
        <v>1</v>
      </c>
      <c r="F19" s="96">
        <v>47000</v>
      </c>
      <c r="G19" s="11">
        <f t="shared" si="0"/>
        <v>47000</v>
      </c>
      <c r="H19" s="30"/>
    </row>
    <row r="20" spans="1:8" x14ac:dyDescent="0.35">
      <c r="A20" s="10"/>
      <c r="B20" s="293" t="s">
        <v>35</v>
      </c>
      <c r="C20" s="22" t="s">
        <v>44</v>
      </c>
      <c r="D20" s="22" t="s">
        <v>14</v>
      </c>
      <c r="E20" s="89">
        <v>1</v>
      </c>
      <c r="F20" s="297"/>
      <c r="G20" s="79">
        <f t="shared" si="0"/>
        <v>0</v>
      </c>
    </row>
    <row r="21" spans="1:8" x14ac:dyDescent="0.35">
      <c r="A21" s="11"/>
      <c r="B21" s="11" t="s">
        <v>36</v>
      </c>
      <c r="C21" s="11" t="s">
        <v>45</v>
      </c>
      <c r="D21" s="11" t="s">
        <v>14</v>
      </c>
      <c r="E21" s="16">
        <v>1</v>
      </c>
      <c r="F21" s="96"/>
      <c r="G21" s="36">
        <f t="shared" si="0"/>
        <v>0</v>
      </c>
    </row>
    <row r="22" spans="1:8" x14ac:dyDescent="0.35">
      <c r="A22" s="41" t="s">
        <v>48</v>
      </c>
      <c r="B22" s="41" t="s">
        <v>37</v>
      </c>
      <c r="C22" s="11" t="s">
        <v>46</v>
      </c>
      <c r="D22" s="11" t="s">
        <v>14</v>
      </c>
      <c r="E22" s="16">
        <v>1</v>
      </c>
      <c r="F22" s="96"/>
      <c r="G22" s="11">
        <f t="shared" si="0"/>
        <v>0</v>
      </c>
    </row>
    <row r="23" spans="1:8" x14ac:dyDescent="0.35">
      <c r="A23" s="27" t="s">
        <v>49</v>
      </c>
      <c r="B23" s="41" t="s">
        <v>38</v>
      </c>
      <c r="C23" s="11" t="s">
        <v>47</v>
      </c>
      <c r="D23" s="11" t="s">
        <v>14</v>
      </c>
      <c r="E23" s="16">
        <v>1</v>
      </c>
      <c r="F23" s="96">
        <v>15000</v>
      </c>
      <c r="G23" s="11">
        <f t="shared" si="0"/>
        <v>15000</v>
      </c>
    </row>
    <row r="24" spans="1:8" x14ac:dyDescent="0.35">
      <c r="A24" s="27" t="s">
        <v>15</v>
      </c>
      <c r="B24" s="41" t="s">
        <v>19</v>
      </c>
      <c r="C24" s="29" t="s">
        <v>50</v>
      </c>
      <c r="D24" s="11"/>
      <c r="E24" s="16"/>
      <c r="F24" s="47"/>
      <c r="G24" s="11">
        <f t="shared" si="0"/>
        <v>0</v>
      </c>
    </row>
    <row r="25" spans="1:8" x14ac:dyDescent="0.35">
      <c r="A25" s="10"/>
      <c r="B25" s="41" t="s">
        <v>51</v>
      </c>
      <c r="C25" s="11" t="s">
        <v>52</v>
      </c>
      <c r="D25" s="11" t="s">
        <v>14</v>
      </c>
      <c r="E25" s="16">
        <v>1</v>
      </c>
      <c r="F25" s="96"/>
      <c r="G25" s="11">
        <f t="shared" si="0"/>
        <v>0</v>
      </c>
    </row>
    <row r="26" spans="1:8" x14ac:dyDescent="0.35">
      <c r="A26" s="10"/>
      <c r="B26" s="10"/>
      <c r="C26" s="11"/>
      <c r="D26" s="11"/>
      <c r="E26" s="23"/>
      <c r="F26" s="22"/>
      <c r="G26" s="11">
        <f t="shared" si="0"/>
        <v>0</v>
      </c>
    </row>
    <row r="27" spans="1:8" x14ac:dyDescent="0.35">
      <c r="A27" s="14"/>
      <c r="B27" s="44" t="s">
        <v>53</v>
      </c>
      <c r="C27" s="45" t="s">
        <v>54</v>
      </c>
      <c r="D27" s="13"/>
      <c r="E27" s="42"/>
      <c r="F27" s="48"/>
      <c r="G27" s="13">
        <f t="shared" si="0"/>
        <v>0</v>
      </c>
    </row>
    <row r="28" spans="1:8" x14ac:dyDescent="0.35">
      <c r="A28" s="22" t="s">
        <v>56</v>
      </c>
      <c r="B28" s="22" t="s">
        <v>55</v>
      </c>
      <c r="C28" s="11" t="s">
        <v>13</v>
      </c>
      <c r="D28" s="11" t="s">
        <v>14</v>
      </c>
      <c r="E28" s="16">
        <v>1</v>
      </c>
      <c r="F28" s="43"/>
      <c r="G28" s="11">
        <f t="shared" si="0"/>
        <v>0</v>
      </c>
    </row>
    <row r="29" spans="1:8" x14ac:dyDescent="0.35">
      <c r="A29" s="22"/>
      <c r="B29" s="22"/>
      <c r="C29" s="11"/>
      <c r="D29" s="11"/>
      <c r="E29" s="23"/>
      <c r="F29" s="22"/>
      <c r="G29" s="11">
        <f t="shared" si="0"/>
        <v>0</v>
      </c>
    </row>
    <row r="30" spans="1:8" ht="45.25" customHeight="1" x14ac:dyDescent="0.35">
      <c r="A30" s="34"/>
      <c r="B30" s="34"/>
      <c r="C30" s="46" t="s">
        <v>57</v>
      </c>
      <c r="D30" s="13"/>
      <c r="E30" s="25"/>
      <c r="F30" s="48"/>
      <c r="G30" s="13">
        <f t="shared" si="0"/>
        <v>0</v>
      </c>
    </row>
    <row r="31" spans="1:8" x14ac:dyDescent="0.35">
      <c r="A31" s="41" t="s">
        <v>58</v>
      </c>
      <c r="B31" s="41" t="s">
        <v>59</v>
      </c>
      <c r="C31" s="11" t="s">
        <v>18</v>
      </c>
      <c r="D31" s="11"/>
      <c r="E31" s="22"/>
      <c r="F31" s="22"/>
      <c r="G31" s="11">
        <f t="shared" si="0"/>
        <v>0</v>
      </c>
    </row>
    <row r="32" spans="1:8" x14ac:dyDescent="0.35">
      <c r="A32" s="9"/>
      <c r="B32" s="27" t="s">
        <v>60</v>
      </c>
      <c r="C32" s="11" t="s">
        <v>21</v>
      </c>
      <c r="D32" s="11" t="s">
        <v>6</v>
      </c>
      <c r="E32" s="22"/>
      <c r="F32" s="43"/>
      <c r="G32" s="11">
        <f t="shared" si="0"/>
        <v>0</v>
      </c>
    </row>
    <row r="33" spans="1:7" x14ac:dyDescent="0.35">
      <c r="A33" s="10"/>
      <c r="B33" s="27" t="s">
        <v>61</v>
      </c>
      <c r="C33" s="11" t="s">
        <v>31</v>
      </c>
      <c r="D33" s="11" t="s">
        <v>6</v>
      </c>
      <c r="E33" s="23"/>
      <c r="F33" s="43"/>
      <c r="G33" s="11">
        <f t="shared" si="0"/>
        <v>0</v>
      </c>
    </row>
    <row r="34" spans="1:7" x14ac:dyDescent="0.35">
      <c r="A34" s="10"/>
      <c r="B34" s="27" t="s">
        <v>62</v>
      </c>
      <c r="C34" s="29" t="s">
        <v>32</v>
      </c>
      <c r="D34" s="11" t="s">
        <v>6</v>
      </c>
      <c r="E34" s="23"/>
      <c r="F34" s="43"/>
      <c r="G34" s="11">
        <f t="shared" si="0"/>
        <v>0</v>
      </c>
    </row>
    <row r="35" spans="1:7" x14ac:dyDescent="0.35">
      <c r="A35" s="10"/>
      <c r="B35" s="27" t="s">
        <v>63</v>
      </c>
      <c r="C35" s="29" t="s">
        <v>33</v>
      </c>
      <c r="D35" s="11" t="s">
        <v>6</v>
      </c>
      <c r="E35" s="22">
        <v>2</v>
      </c>
      <c r="F35" s="43">
        <v>19000</v>
      </c>
      <c r="G35" s="11">
        <f t="shared" si="0"/>
        <v>38000</v>
      </c>
    </row>
    <row r="36" spans="1:7" x14ac:dyDescent="0.35">
      <c r="A36" s="49"/>
      <c r="B36" s="27" t="s">
        <v>64</v>
      </c>
      <c r="C36" s="22" t="s">
        <v>34</v>
      </c>
      <c r="D36" s="11" t="s">
        <v>6</v>
      </c>
      <c r="E36" s="22">
        <v>2</v>
      </c>
      <c r="F36" s="43">
        <v>2500</v>
      </c>
      <c r="G36" s="11">
        <f t="shared" si="0"/>
        <v>5000</v>
      </c>
    </row>
    <row r="37" spans="1:7" x14ac:dyDescent="0.35">
      <c r="A37" s="9"/>
      <c r="B37" s="27" t="s">
        <v>65</v>
      </c>
      <c r="C37" s="11" t="s">
        <v>39</v>
      </c>
      <c r="D37" s="11" t="s">
        <v>6</v>
      </c>
      <c r="E37" s="22"/>
      <c r="F37" s="43"/>
      <c r="G37" s="11">
        <f t="shared" si="0"/>
        <v>0</v>
      </c>
    </row>
    <row r="38" spans="1:7" x14ac:dyDescent="0.35">
      <c r="A38" s="10"/>
      <c r="B38" s="27" t="s">
        <v>66</v>
      </c>
      <c r="C38" s="11" t="s">
        <v>40</v>
      </c>
      <c r="D38" s="11" t="s">
        <v>6</v>
      </c>
      <c r="E38" s="23">
        <v>2</v>
      </c>
      <c r="F38" s="43">
        <v>7500</v>
      </c>
      <c r="G38" s="11">
        <f t="shared" si="0"/>
        <v>15000</v>
      </c>
    </row>
    <row r="39" spans="1:7" x14ac:dyDescent="0.35">
      <c r="A39" s="35"/>
      <c r="B39" s="27" t="s">
        <v>67</v>
      </c>
      <c r="C39" s="11" t="s">
        <v>41</v>
      </c>
      <c r="D39" s="11" t="s">
        <v>6</v>
      </c>
      <c r="E39" s="22"/>
      <c r="F39" s="43"/>
      <c r="G39" s="11">
        <f t="shared" si="0"/>
        <v>0</v>
      </c>
    </row>
    <row r="40" spans="1:7" x14ac:dyDescent="0.35">
      <c r="A40" s="35"/>
      <c r="B40" s="27" t="s">
        <v>68</v>
      </c>
      <c r="C40" s="11" t="s">
        <v>42</v>
      </c>
      <c r="D40" s="11" t="s">
        <v>6</v>
      </c>
      <c r="E40" s="22"/>
      <c r="F40" s="43"/>
      <c r="G40" s="11">
        <f t="shared" si="0"/>
        <v>0</v>
      </c>
    </row>
    <row r="41" spans="1:7" x14ac:dyDescent="0.35">
      <c r="A41" s="35"/>
      <c r="B41" s="27" t="s">
        <v>69</v>
      </c>
      <c r="C41" s="37" t="s">
        <v>43</v>
      </c>
      <c r="D41" s="11" t="s">
        <v>6</v>
      </c>
      <c r="E41" s="22"/>
      <c r="F41" s="43"/>
      <c r="G41" s="11">
        <f t="shared" si="0"/>
        <v>0</v>
      </c>
    </row>
    <row r="42" spans="1:7" x14ac:dyDescent="0.35">
      <c r="A42" s="35"/>
      <c r="B42" s="294" t="s">
        <v>70</v>
      </c>
      <c r="C42" s="22" t="s">
        <v>44</v>
      </c>
      <c r="D42" s="22" t="s">
        <v>6</v>
      </c>
      <c r="E42" s="79"/>
      <c r="F42" s="298"/>
      <c r="G42" s="79">
        <f t="shared" si="0"/>
        <v>0</v>
      </c>
    </row>
    <row r="43" spans="1:7" x14ac:dyDescent="0.35">
      <c r="A43" s="35"/>
      <c r="B43" s="27" t="s">
        <v>71</v>
      </c>
      <c r="C43" s="11" t="s">
        <v>543</v>
      </c>
      <c r="D43" s="11" t="s">
        <v>6</v>
      </c>
      <c r="E43" s="22">
        <v>2</v>
      </c>
      <c r="F43" s="43">
        <v>25000</v>
      </c>
      <c r="G43" s="22">
        <f t="shared" si="0"/>
        <v>50000</v>
      </c>
    </row>
    <row r="44" spans="1:7" x14ac:dyDescent="0.35">
      <c r="A44" s="35"/>
      <c r="B44" s="27"/>
      <c r="C44" s="11"/>
      <c r="D44" s="11"/>
      <c r="E44" s="22"/>
      <c r="F44" s="48"/>
      <c r="G44" s="11"/>
    </row>
    <row r="45" spans="1:7" x14ac:dyDescent="0.35">
      <c r="A45" s="35"/>
      <c r="B45" s="27"/>
      <c r="C45" s="11"/>
      <c r="D45" s="11"/>
      <c r="E45" s="22"/>
      <c r="F45" s="48"/>
      <c r="G45" s="11"/>
    </row>
    <row r="46" spans="1:7" ht="15" thickBot="1" x14ac:dyDescent="0.4">
      <c r="A46" s="84"/>
      <c r="B46" s="57"/>
      <c r="C46" s="11"/>
      <c r="D46" s="11"/>
      <c r="E46" s="22"/>
      <c r="F46" s="48"/>
      <c r="G46" s="11"/>
    </row>
    <row r="47" spans="1:7" ht="15" thickBot="1" x14ac:dyDescent="0.4">
      <c r="A47" s="40"/>
      <c r="B47" s="599" t="s">
        <v>110</v>
      </c>
      <c r="C47" s="600"/>
      <c r="D47" s="600"/>
      <c r="E47" s="600"/>
      <c r="F47" s="601"/>
      <c r="G47" s="40">
        <f>SUM(G4:G46)</f>
        <v>338250</v>
      </c>
    </row>
    <row r="48" spans="1:7" ht="15" thickBot="1" x14ac:dyDescent="0.4">
      <c r="A48" s="77"/>
      <c r="B48" s="51"/>
      <c r="C48" s="52"/>
      <c r="D48" s="52"/>
      <c r="E48" s="53"/>
      <c r="F48" s="52"/>
      <c r="G48" s="187"/>
    </row>
    <row r="49" spans="1:7" ht="21.5" thickBot="1" x14ac:dyDescent="0.4">
      <c r="A49" s="32" t="s">
        <v>8</v>
      </c>
      <c r="B49" s="32" t="s">
        <v>0</v>
      </c>
      <c r="C49" s="31" t="s">
        <v>1</v>
      </c>
      <c r="D49" s="31" t="s">
        <v>2</v>
      </c>
      <c r="E49" s="31" t="s">
        <v>3</v>
      </c>
      <c r="F49" s="31" t="s">
        <v>4</v>
      </c>
      <c r="G49" s="31" t="s">
        <v>5</v>
      </c>
    </row>
    <row r="50" spans="1:7" x14ac:dyDescent="0.35">
      <c r="A50" s="35"/>
      <c r="B50" s="27"/>
      <c r="C50" s="11"/>
      <c r="D50" s="11"/>
      <c r="E50" s="22"/>
      <c r="F50" s="13"/>
      <c r="G50" s="11"/>
    </row>
    <row r="51" spans="1:7" x14ac:dyDescent="0.35">
      <c r="A51" s="35"/>
      <c r="B51" s="27" t="s">
        <v>71</v>
      </c>
      <c r="C51" s="11" t="s">
        <v>45</v>
      </c>
      <c r="D51" s="11" t="s">
        <v>6</v>
      </c>
      <c r="E51" s="22"/>
      <c r="F51" s="43"/>
      <c r="G51" s="11">
        <f t="shared" si="0"/>
        <v>0</v>
      </c>
    </row>
    <row r="52" spans="1:7" x14ac:dyDescent="0.35">
      <c r="A52" s="22" t="s">
        <v>77</v>
      </c>
      <c r="B52" s="27" t="s">
        <v>72</v>
      </c>
      <c r="C52" s="11" t="s">
        <v>46</v>
      </c>
      <c r="D52" s="11" t="s">
        <v>6</v>
      </c>
      <c r="E52" s="22"/>
      <c r="F52" s="43"/>
      <c r="G52" s="11">
        <f t="shared" si="0"/>
        <v>0</v>
      </c>
    </row>
    <row r="53" spans="1:7" x14ac:dyDescent="0.35">
      <c r="A53" s="22" t="s">
        <v>78</v>
      </c>
      <c r="B53" s="27" t="s">
        <v>73</v>
      </c>
      <c r="C53" s="22" t="s">
        <v>74</v>
      </c>
      <c r="D53" s="11" t="s">
        <v>6</v>
      </c>
      <c r="E53" s="22">
        <v>2</v>
      </c>
      <c r="F53" s="43">
        <v>52000</v>
      </c>
      <c r="G53" s="11">
        <f t="shared" si="0"/>
        <v>104000</v>
      </c>
    </row>
    <row r="54" spans="1:7" ht="20" x14ac:dyDescent="0.35">
      <c r="A54" s="22" t="s">
        <v>79</v>
      </c>
      <c r="B54" s="27" t="s">
        <v>75</v>
      </c>
      <c r="C54" s="37" t="s">
        <v>76</v>
      </c>
      <c r="D54" s="11" t="s">
        <v>6</v>
      </c>
      <c r="E54" s="22">
        <v>2</v>
      </c>
      <c r="F54" s="43">
        <v>5500</v>
      </c>
      <c r="G54" s="11">
        <f t="shared" si="0"/>
        <v>11000</v>
      </c>
    </row>
    <row r="55" spans="1:7" x14ac:dyDescent="0.35">
      <c r="A55" s="22" t="s">
        <v>80</v>
      </c>
      <c r="B55" s="22" t="s">
        <v>81</v>
      </c>
      <c r="C55" s="29" t="s">
        <v>50</v>
      </c>
      <c r="D55" s="11"/>
      <c r="E55" s="22"/>
      <c r="F55" s="22"/>
      <c r="G55" s="11"/>
    </row>
    <row r="56" spans="1:7" x14ac:dyDescent="0.35">
      <c r="A56" s="22"/>
      <c r="B56" s="22" t="s">
        <v>82</v>
      </c>
      <c r="C56" s="11" t="s">
        <v>52</v>
      </c>
      <c r="D56" s="11" t="s">
        <v>6</v>
      </c>
      <c r="E56" s="22"/>
      <c r="F56" s="43"/>
      <c r="G56" s="11">
        <f>E56*F56</f>
        <v>0</v>
      </c>
    </row>
    <row r="57" spans="1:7" ht="15" thickBot="1" x14ac:dyDescent="0.4">
      <c r="A57" s="26"/>
      <c r="B57" s="38"/>
      <c r="C57" s="38"/>
      <c r="D57" s="12"/>
      <c r="E57" s="26"/>
      <c r="F57" s="26"/>
      <c r="G57" s="12">
        <f t="shared" si="0"/>
        <v>0</v>
      </c>
    </row>
    <row r="58" spans="1:7" x14ac:dyDescent="0.35">
      <c r="A58" s="50" t="s">
        <v>83</v>
      </c>
      <c r="B58" s="25" t="s">
        <v>84</v>
      </c>
      <c r="C58" s="34" t="s">
        <v>85</v>
      </c>
      <c r="D58" s="13"/>
      <c r="E58" s="25"/>
      <c r="F58" s="25"/>
      <c r="G58" s="13">
        <f t="shared" si="0"/>
        <v>0</v>
      </c>
    </row>
    <row r="59" spans="1:7" x14ac:dyDescent="0.35">
      <c r="A59" s="22" t="s">
        <v>87</v>
      </c>
      <c r="B59" s="22" t="s">
        <v>86</v>
      </c>
      <c r="C59" s="35" t="s">
        <v>88</v>
      </c>
      <c r="D59" s="11"/>
      <c r="E59" s="22"/>
      <c r="F59" s="22"/>
      <c r="G59" s="11"/>
    </row>
    <row r="60" spans="1:7" x14ac:dyDescent="0.35">
      <c r="A60" s="22"/>
      <c r="B60" s="22" t="s">
        <v>90</v>
      </c>
      <c r="C60" s="22" t="s">
        <v>91</v>
      </c>
      <c r="D60" s="11" t="s">
        <v>96</v>
      </c>
      <c r="E60" s="22"/>
      <c r="F60" s="43"/>
      <c r="G60" s="11" t="s">
        <v>7</v>
      </c>
    </row>
    <row r="61" spans="1:7" x14ac:dyDescent="0.35">
      <c r="A61" s="22"/>
      <c r="B61" s="22" t="s">
        <v>92</v>
      </c>
      <c r="C61" s="22" t="s">
        <v>94</v>
      </c>
      <c r="D61" s="11" t="s">
        <v>96</v>
      </c>
      <c r="E61" s="22"/>
      <c r="F61" s="43"/>
      <c r="G61" s="11" t="s">
        <v>7</v>
      </c>
    </row>
    <row r="62" spans="1:7" x14ac:dyDescent="0.35">
      <c r="A62" s="35"/>
      <c r="B62" s="22" t="s">
        <v>93</v>
      </c>
      <c r="C62" s="22" t="s">
        <v>95</v>
      </c>
      <c r="D62" s="11" t="s">
        <v>96</v>
      </c>
      <c r="E62" s="22"/>
      <c r="F62" s="43"/>
      <c r="G62" s="11" t="s">
        <v>7</v>
      </c>
    </row>
    <row r="63" spans="1:7" x14ac:dyDescent="0.35">
      <c r="A63" s="35"/>
      <c r="B63" s="35"/>
      <c r="C63" s="35"/>
      <c r="D63" s="11"/>
      <c r="E63" s="22"/>
      <c r="F63" s="22"/>
      <c r="G63" s="11">
        <f t="shared" si="0"/>
        <v>0</v>
      </c>
    </row>
    <row r="64" spans="1:7" x14ac:dyDescent="0.35">
      <c r="A64" s="25" t="s">
        <v>97</v>
      </c>
      <c r="B64" s="34"/>
      <c r="C64" s="34"/>
      <c r="D64" s="13"/>
      <c r="E64" s="25"/>
      <c r="F64" s="25"/>
      <c r="G64" s="13"/>
    </row>
    <row r="65" spans="1:7" ht="20.5" x14ac:dyDescent="0.35">
      <c r="A65" s="22" t="s">
        <v>83</v>
      </c>
      <c r="B65" s="22" t="s">
        <v>89</v>
      </c>
      <c r="C65" s="54" t="s">
        <v>99</v>
      </c>
      <c r="D65" s="11"/>
      <c r="E65" s="22"/>
      <c r="F65" s="22"/>
      <c r="G65" s="11"/>
    </row>
    <row r="66" spans="1:7" ht="20" x14ac:dyDescent="0.35">
      <c r="A66" s="35"/>
      <c r="B66" s="22" t="s">
        <v>98</v>
      </c>
      <c r="C66" s="37" t="s">
        <v>105</v>
      </c>
      <c r="D66" s="11"/>
      <c r="E66" s="22"/>
      <c r="F66" s="22"/>
      <c r="G66" s="11"/>
    </row>
    <row r="67" spans="1:7" x14ac:dyDescent="0.35">
      <c r="A67" s="35"/>
      <c r="B67" s="22"/>
      <c r="C67" s="22" t="s">
        <v>100</v>
      </c>
      <c r="D67" s="11"/>
      <c r="E67" s="22"/>
      <c r="F67" s="22"/>
      <c r="G67" s="11"/>
    </row>
    <row r="68" spans="1:7" x14ac:dyDescent="0.35">
      <c r="A68" s="35"/>
      <c r="B68" s="22"/>
      <c r="C68" s="22" t="s">
        <v>101</v>
      </c>
      <c r="D68" s="11" t="s">
        <v>96</v>
      </c>
      <c r="E68" s="22"/>
      <c r="F68" s="43"/>
      <c r="G68" s="11" t="s">
        <v>7</v>
      </c>
    </row>
    <row r="69" spans="1:7" ht="20" x14ac:dyDescent="0.35">
      <c r="A69" s="35"/>
      <c r="B69" s="22" t="s">
        <v>102</v>
      </c>
      <c r="C69" s="37" t="s">
        <v>106</v>
      </c>
      <c r="D69" s="11"/>
      <c r="E69" s="22"/>
      <c r="F69" s="22"/>
      <c r="G69" s="11"/>
    </row>
    <row r="70" spans="1:7" x14ac:dyDescent="0.35">
      <c r="A70" s="35"/>
      <c r="B70" s="22"/>
      <c r="C70" s="22" t="s">
        <v>100</v>
      </c>
      <c r="D70" s="11"/>
      <c r="E70" s="22"/>
      <c r="F70" s="22"/>
      <c r="G70" s="11"/>
    </row>
    <row r="71" spans="1:7" x14ac:dyDescent="0.35">
      <c r="A71" s="35"/>
      <c r="B71" s="22"/>
      <c r="C71" s="22" t="s">
        <v>101</v>
      </c>
      <c r="D71" s="11"/>
      <c r="E71" s="22"/>
      <c r="F71" s="22"/>
      <c r="G71" s="11"/>
    </row>
    <row r="72" spans="1:7" ht="20" x14ac:dyDescent="0.35">
      <c r="A72" s="35"/>
      <c r="B72" s="22" t="s">
        <v>103</v>
      </c>
      <c r="C72" s="37" t="s">
        <v>107</v>
      </c>
      <c r="D72" s="11"/>
      <c r="E72" s="22"/>
      <c r="F72" s="22"/>
      <c r="G72" s="11"/>
    </row>
    <row r="73" spans="1:7" x14ac:dyDescent="0.35">
      <c r="A73" s="35"/>
      <c r="B73" s="22"/>
      <c r="C73" s="22" t="s">
        <v>100</v>
      </c>
      <c r="D73" s="11"/>
      <c r="E73" s="22"/>
      <c r="F73" s="22"/>
      <c r="G73" s="11"/>
    </row>
    <row r="74" spans="1:7" x14ac:dyDescent="0.35">
      <c r="A74" s="35"/>
      <c r="B74" s="22"/>
      <c r="C74" s="22" t="s">
        <v>101</v>
      </c>
      <c r="D74" s="11" t="s">
        <v>96</v>
      </c>
      <c r="E74" s="22"/>
      <c r="F74" s="43"/>
      <c r="G74" s="11" t="s">
        <v>7</v>
      </c>
    </row>
    <row r="75" spans="1:7" ht="30" x14ac:dyDescent="0.35">
      <c r="A75" s="35"/>
      <c r="B75" s="22" t="s">
        <v>104</v>
      </c>
      <c r="C75" s="37" t="s">
        <v>195</v>
      </c>
      <c r="D75" s="11"/>
      <c r="E75" s="22"/>
      <c r="F75" s="22"/>
      <c r="G75" s="11">
        <f t="shared" si="0"/>
        <v>0</v>
      </c>
    </row>
    <row r="76" spans="1:7" x14ac:dyDescent="0.35">
      <c r="A76" s="35"/>
      <c r="B76" s="22"/>
      <c r="C76" s="22" t="s">
        <v>100</v>
      </c>
      <c r="D76" s="11"/>
      <c r="E76" s="22"/>
      <c r="F76" s="22"/>
      <c r="G76" s="11">
        <f t="shared" si="0"/>
        <v>0</v>
      </c>
    </row>
    <row r="77" spans="1:7" x14ac:dyDescent="0.35">
      <c r="A77" s="35"/>
      <c r="B77" s="22"/>
      <c r="C77" s="22" t="s">
        <v>101</v>
      </c>
      <c r="D77" s="11" t="s">
        <v>96</v>
      </c>
      <c r="E77" s="22"/>
      <c r="F77" s="43"/>
      <c r="G77" s="11" t="s">
        <v>7</v>
      </c>
    </row>
    <row r="78" spans="1:7" ht="20" x14ac:dyDescent="0.35">
      <c r="A78" s="35"/>
      <c r="B78" s="22" t="s">
        <v>108</v>
      </c>
      <c r="C78" s="37" t="s">
        <v>194</v>
      </c>
      <c r="D78" s="11"/>
      <c r="E78" s="22"/>
      <c r="F78" s="22"/>
      <c r="G78" s="11"/>
    </row>
    <row r="79" spans="1:7" x14ac:dyDescent="0.35">
      <c r="A79" s="35"/>
      <c r="B79" s="22"/>
      <c r="C79" s="22" t="s">
        <v>100</v>
      </c>
      <c r="D79" s="11"/>
      <c r="E79" s="22"/>
      <c r="F79" s="22"/>
      <c r="G79" s="11"/>
    </row>
    <row r="80" spans="1:7" x14ac:dyDescent="0.35">
      <c r="A80" s="35"/>
      <c r="B80" s="22"/>
      <c r="C80" s="22" t="s">
        <v>101</v>
      </c>
      <c r="D80" s="11" t="s">
        <v>96</v>
      </c>
      <c r="E80" s="22"/>
      <c r="F80" s="43"/>
      <c r="G80" s="11" t="s">
        <v>7</v>
      </c>
    </row>
    <row r="81" spans="1:7" ht="30" x14ac:dyDescent="0.35">
      <c r="A81" s="35"/>
      <c r="B81" s="22" t="s">
        <v>109</v>
      </c>
      <c r="C81" s="37" t="s">
        <v>193</v>
      </c>
      <c r="D81" s="11" t="s">
        <v>96</v>
      </c>
      <c r="E81" s="22"/>
      <c r="F81" s="43"/>
      <c r="G81" s="11" t="s">
        <v>7</v>
      </c>
    </row>
    <row r="82" spans="1:7" x14ac:dyDescent="0.35">
      <c r="A82" s="35"/>
      <c r="B82" s="22"/>
      <c r="C82" s="37"/>
      <c r="D82" s="11"/>
      <c r="E82" s="22"/>
      <c r="F82" s="22"/>
      <c r="G82" s="11"/>
    </row>
    <row r="83" spans="1:7" x14ac:dyDescent="0.35">
      <c r="A83" s="35"/>
      <c r="B83" s="22"/>
      <c r="C83" s="37"/>
      <c r="D83" s="11"/>
      <c r="E83" s="22"/>
      <c r="F83" s="22"/>
      <c r="G83" s="11"/>
    </row>
    <row r="84" spans="1:7" x14ac:dyDescent="0.35">
      <c r="A84" s="35"/>
      <c r="B84" s="22"/>
      <c r="C84" s="37"/>
      <c r="D84" s="11"/>
      <c r="E84" s="22"/>
      <c r="F84" s="22"/>
      <c r="G84" s="11"/>
    </row>
    <row r="85" spans="1:7" x14ac:dyDescent="0.35">
      <c r="A85" s="35"/>
      <c r="B85" s="35"/>
      <c r="C85" s="35"/>
      <c r="D85" s="11"/>
      <c r="E85" s="22"/>
      <c r="F85" s="22"/>
      <c r="G85" s="11">
        <f>E85*F85</f>
        <v>0</v>
      </c>
    </row>
    <row r="86" spans="1:7" x14ac:dyDescent="0.35">
      <c r="A86" s="35"/>
      <c r="B86" s="35"/>
      <c r="C86" s="35"/>
      <c r="D86" s="11"/>
      <c r="E86" s="22"/>
      <c r="F86" s="22"/>
      <c r="G86" s="11">
        <f t="shared" si="0"/>
        <v>0</v>
      </c>
    </row>
    <row r="87" spans="1:7" x14ac:dyDescent="0.35">
      <c r="A87" s="35"/>
      <c r="B87" s="35"/>
      <c r="C87" s="35"/>
      <c r="D87" s="11"/>
      <c r="E87" s="22"/>
      <c r="F87" s="22"/>
      <c r="G87" s="11">
        <f t="shared" si="0"/>
        <v>0</v>
      </c>
    </row>
    <row r="88" spans="1:7" ht="15" thickBot="1" x14ac:dyDescent="0.4">
      <c r="A88" s="84"/>
      <c r="B88" s="35"/>
      <c r="C88" s="35"/>
      <c r="D88" s="11"/>
      <c r="E88" s="22"/>
      <c r="F88" s="22"/>
      <c r="G88" s="11">
        <f t="shared" si="0"/>
        <v>0</v>
      </c>
    </row>
    <row r="89" spans="1:7" ht="15" thickBot="1" x14ac:dyDescent="0.4">
      <c r="A89" s="85"/>
      <c r="B89" s="599" t="s">
        <v>110</v>
      </c>
      <c r="C89" s="600"/>
      <c r="D89" s="600"/>
      <c r="E89" s="600"/>
      <c r="F89" s="601"/>
      <c r="G89" s="40">
        <f>SUM(G50:G88)</f>
        <v>115000</v>
      </c>
    </row>
    <row r="90" spans="1:7" ht="15" thickBot="1" x14ac:dyDescent="0.4">
      <c r="A90" s="1"/>
      <c r="B90" s="1"/>
      <c r="C90" s="2"/>
      <c r="D90" s="283"/>
      <c r="E90" s="24"/>
      <c r="F90" s="24"/>
      <c r="G90" s="233"/>
    </row>
    <row r="91" spans="1:7" ht="21.5" thickBot="1" x14ac:dyDescent="0.4">
      <c r="A91" s="32" t="s">
        <v>8</v>
      </c>
      <c r="B91" s="32" t="s">
        <v>0</v>
      </c>
      <c r="C91" s="31" t="s">
        <v>1</v>
      </c>
      <c r="D91" s="31" t="s">
        <v>2</v>
      </c>
      <c r="E91" s="31" t="s">
        <v>3</v>
      </c>
      <c r="F91" s="31" t="s">
        <v>4</v>
      </c>
      <c r="G91" s="31" t="s">
        <v>5</v>
      </c>
    </row>
    <row r="92" spans="1:7" x14ac:dyDescent="0.35">
      <c r="A92" s="35"/>
      <c r="B92" s="27"/>
      <c r="C92" s="11"/>
      <c r="D92" s="11"/>
      <c r="E92" s="22"/>
      <c r="F92" s="13"/>
      <c r="G92" s="11"/>
    </row>
    <row r="93" spans="1:7" x14ac:dyDescent="0.35">
      <c r="A93" s="35"/>
      <c r="B93" s="27" t="s">
        <v>71</v>
      </c>
      <c r="C93" s="11" t="s">
        <v>45</v>
      </c>
      <c r="D93" s="11" t="s">
        <v>6</v>
      </c>
      <c r="E93" s="22"/>
      <c r="F93" s="43"/>
      <c r="G93" s="11">
        <f>E93*F93</f>
        <v>0</v>
      </c>
    </row>
    <row r="94" spans="1:7" x14ac:dyDescent="0.35">
      <c r="A94" s="22" t="s">
        <v>77</v>
      </c>
      <c r="B94" s="27" t="s">
        <v>72</v>
      </c>
      <c r="C94" s="11" t="s">
        <v>46</v>
      </c>
      <c r="D94" s="11" t="s">
        <v>6</v>
      </c>
      <c r="E94" s="22"/>
      <c r="F94" s="43"/>
      <c r="G94" s="11">
        <f>E94*F94</f>
        <v>0</v>
      </c>
    </row>
    <row r="95" spans="1:7" x14ac:dyDescent="0.35">
      <c r="A95" s="22" t="s">
        <v>78</v>
      </c>
      <c r="B95" s="27" t="s">
        <v>73</v>
      </c>
      <c r="C95" s="22" t="s">
        <v>74</v>
      </c>
      <c r="D95" s="11" t="s">
        <v>6</v>
      </c>
      <c r="E95" s="22"/>
      <c r="F95" s="43"/>
      <c r="G95" s="11">
        <f>E95*F95</f>
        <v>0</v>
      </c>
    </row>
    <row r="96" spans="1:7" ht="20" x14ac:dyDescent="0.35">
      <c r="A96" s="22" t="s">
        <v>79</v>
      </c>
      <c r="B96" s="27" t="s">
        <v>75</v>
      </c>
      <c r="C96" s="37" t="s">
        <v>76</v>
      </c>
      <c r="D96" s="11" t="s">
        <v>6</v>
      </c>
      <c r="E96" s="22"/>
      <c r="F96" s="43"/>
      <c r="G96" s="11">
        <f>E96*F96</f>
        <v>0</v>
      </c>
    </row>
    <row r="97" spans="1:7" x14ac:dyDescent="0.35">
      <c r="A97" s="22" t="s">
        <v>80</v>
      </c>
      <c r="B97" s="22" t="s">
        <v>81</v>
      </c>
      <c r="C97" s="29" t="s">
        <v>50</v>
      </c>
      <c r="D97" s="11"/>
      <c r="E97" s="22"/>
      <c r="F97" s="22"/>
      <c r="G97" s="11"/>
    </row>
    <row r="98" spans="1:7" x14ac:dyDescent="0.35">
      <c r="A98" s="22"/>
      <c r="B98" s="22" t="s">
        <v>82</v>
      </c>
      <c r="C98" s="11" t="s">
        <v>52</v>
      </c>
      <c r="D98" s="11" t="s">
        <v>6</v>
      </c>
      <c r="E98" s="22"/>
      <c r="F98" s="43"/>
      <c r="G98" s="11">
        <f>E98*F98</f>
        <v>0</v>
      </c>
    </row>
    <row r="99" spans="1:7" x14ac:dyDescent="0.35">
      <c r="A99" s="22"/>
      <c r="B99" s="35"/>
      <c r="C99" s="35"/>
      <c r="D99" s="11"/>
      <c r="E99" s="22"/>
      <c r="F99" s="22"/>
      <c r="G99" s="11">
        <f>E99*F99</f>
        <v>0</v>
      </c>
    </row>
    <row r="100" spans="1:7" x14ac:dyDescent="0.35">
      <c r="A100" s="95" t="s">
        <v>83</v>
      </c>
      <c r="B100" s="25" t="s">
        <v>84</v>
      </c>
      <c r="C100" s="34" t="s">
        <v>85</v>
      </c>
      <c r="D100" s="13"/>
      <c r="E100" s="25"/>
      <c r="F100" s="25"/>
      <c r="G100" s="13">
        <f>E100*F100</f>
        <v>0</v>
      </c>
    </row>
    <row r="101" spans="1:7" x14ac:dyDescent="0.35">
      <c r="A101" s="22" t="s">
        <v>87</v>
      </c>
      <c r="B101" s="22" t="s">
        <v>86</v>
      </c>
      <c r="C101" s="35" t="s">
        <v>88</v>
      </c>
      <c r="D101" s="11"/>
      <c r="E101" s="22"/>
      <c r="F101" s="22"/>
      <c r="G101" s="11"/>
    </row>
    <row r="102" spans="1:7" x14ac:dyDescent="0.35">
      <c r="A102" s="22"/>
      <c r="B102" s="22" t="s">
        <v>90</v>
      </c>
      <c r="C102" s="22" t="s">
        <v>91</v>
      </c>
      <c r="D102" s="11" t="s">
        <v>96</v>
      </c>
      <c r="E102" s="22"/>
      <c r="F102" s="43"/>
      <c r="G102" s="11" t="s">
        <v>7</v>
      </c>
    </row>
    <row r="103" spans="1:7" x14ac:dyDescent="0.35">
      <c r="A103" s="22"/>
      <c r="B103" s="22" t="s">
        <v>92</v>
      </c>
      <c r="C103" s="22" t="s">
        <v>94</v>
      </c>
      <c r="D103" s="11" t="s">
        <v>96</v>
      </c>
      <c r="E103" s="22"/>
      <c r="F103" s="43"/>
      <c r="G103" s="11" t="s">
        <v>7</v>
      </c>
    </row>
    <row r="104" spans="1:7" x14ac:dyDescent="0.35">
      <c r="A104" s="35"/>
      <c r="B104" s="22" t="s">
        <v>93</v>
      </c>
      <c r="C104" s="22" t="s">
        <v>95</v>
      </c>
      <c r="D104" s="11" t="s">
        <v>96</v>
      </c>
      <c r="E104" s="22"/>
      <c r="F104" s="43"/>
      <c r="G104" s="11" t="s">
        <v>7</v>
      </c>
    </row>
    <row r="105" spans="1:7" x14ac:dyDescent="0.35">
      <c r="A105" s="35"/>
      <c r="B105" s="35"/>
      <c r="C105" s="35"/>
      <c r="D105" s="11"/>
      <c r="E105" s="22"/>
      <c r="F105" s="22"/>
      <c r="G105" s="11">
        <f>E105*F105</f>
        <v>0</v>
      </c>
    </row>
    <row r="106" spans="1:7" x14ac:dyDescent="0.35">
      <c r="A106" s="25" t="s">
        <v>97</v>
      </c>
      <c r="B106" s="34"/>
      <c r="C106" s="34"/>
      <c r="D106" s="13"/>
      <c r="E106" s="25"/>
      <c r="F106" s="25"/>
      <c r="G106" s="13"/>
    </row>
    <row r="107" spans="1:7" ht="20.5" x14ac:dyDescent="0.35">
      <c r="A107" s="22" t="s">
        <v>83</v>
      </c>
      <c r="B107" s="22" t="s">
        <v>89</v>
      </c>
      <c r="C107" s="54" t="s">
        <v>196</v>
      </c>
      <c r="D107" s="11"/>
      <c r="E107" s="22"/>
      <c r="F107" s="22"/>
      <c r="G107" s="11"/>
    </row>
    <row r="108" spans="1:7" ht="20" x14ac:dyDescent="0.35">
      <c r="A108" s="35"/>
      <c r="B108" s="22" t="s">
        <v>98</v>
      </c>
      <c r="C108" s="37" t="s">
        <v>197</v>
      </c>
      <c r="D108" s="11"/>
      <c r="E108" s="22"/>
      <c r="F108" s="22"/>
      <c r="G108" s="11"/>
    </row>
    <row r="109" spans="1:7" x14ac:dyDescent="0.35">
      <c r="A109" s="35"/>
      <c r="B109" s="22"/>
      <c r="C109" s="22" t="s">
        <v>100</v>
      </c>
      <c r="D109" s="11"/>
      <c r="E109" s="22"/>
      <c r="F109" s="22"/>
      <c r="G109" s="11"/>
    </row>
    <row r="110" spans="1:7" x14ac:dyDescent="0.35">
      <c r="A110" s="35"/>
      <c r="B110" s="22"/>
      <c r="C110" s="22" t="s">
        <v>101</v>
      </c>
      <c r="D110" s="11" t="s">
        <v>96</v>
      </c>
      <c r="E110" s="22"/>
      <c r="F110" s="43"/>
      <c r="G110" s="11" t="s">
        <v>7</v>
      </c>
    </row>
    <row r="111" spans="1:7" ht="20" x14ac:dyDescent="0.35">
      <c r="A111" s="35"/>
      <c r="B111" s="22" t="s">
        <v>102</v>
      </c>
      <c r="C111" s="37" t="s">
        <v>198</v>
      </c>
      <c r="D111" s="11"/>
      <c r="E111" s="22"/>
      <c r="F111" s="22"/>
      <c r="G111" s="11"/>
    </row>
    <row r="112" spans="1:7" x14ac:dyDescent="0.35">
      <c r="A112" s="35"/>
      <c r="B112" s="22"/>
      <c r="C112" s="22" t="s">
        <v>100</v>
      </c>
      <c r="D112" s="11"/>
      <c r="E112" s="22"/>
      <c r="F112" s="22"/>
      <c r="G112" s="11"/>
    </row>
    <row r="113" spans="1:8" x14ac:dyDescent="0.35">
      <c r="A113" s="35"/>
      <c r="B113" s="22"/>
      <c r="C113" s="22" t="s">
        <v>101</v>
      </c>
      <c r="D113" s="11"/>
      <c r="E113" s="22"/>
      <c r="F113" s="22"/>
      <c r="G113" s="11"/>
    </row>
    <row r="114" spans="1:8" ht="20" x14ac:dyDescent="0.35">
      <c r="A114" s="35"/>
      <c r="B114" s="22" t="s">
        <v>103</v>
      </c>
      <c r="C114" s="37" t="s">
        <v>199</v>
      </c>
      <c r="D114" s="11"/>
      <c r="E114" s="22"/>
      <c r="F114" s="22"/>
      <c r="G114" s="11"/>
    </row>
    <row r="115" spans="1:8" x14ac:dyDescent="0.35">
      <c r="A115" s="35"/>
      <c r="B115" s="22"/>
      <c r="C115" s="22" t="s">
        <v>100</v>
      </c>
      <c r="D115" s="11"/>
      <c r="E115" s="22"/>
      <c r="F115" s="22"/>
      <c r="G115" s="11"/>
    </row>
    <row r="116" spans="1:8" x14ac:dyDescent="0.35">
      <c r="A116" s="35"/>
      <c r="B116" s="22"/>
      <c r="C116" s="22" t="s">
        <v>101</v>
      </c>
      <c r="D116" s="11" t="s">
        <v>96</v>
      </c>
      <c r="E116" s="22"/>
      <c r="F116" s="43"/>
      <c r="G116" s="11" t="s">
        <v>7</v>
      </c>
      <c r="H116" s="78"/>
    </row>
    <row r="117" spans="1:8" ht="30" x14ac:dyDescent="0.35">
      <c r="A117" s="35"/>
      <c r="B117" s="22" t="s">
        <v>104</v>
      </c>
      <c r="C117" s="37" t="s">
        <v>195</v>
      </c>
      <c r="D117" s="11"/>
      <c r="E117" s="22"/>
      <c r="F117" s="22"/>
      <c r="G117" s="11">
        <f>E117*F117</f>
        <v>0</v>
      </c>
      <c r="H117" s="24"/>
    </row>
    <row r="118" spans="1:8" x14ac:dyDescent="0.35">
      <c r="A118" s="35"/>
      <c r="B118" s="22"/>
      <c r="C118" s="22" t="s">
        <v>100</v>
      </c>
      <c r="D118" s="11"/>
      <c r="E118" s="22"/>
      <c r="F118" s="22"/>
      <c r="G118" s="11">
        <f>E118*F118</f>
        <v>0</v>
      </c>
      <c r="H118" s="18"/>
    </row>
    <row r="119" spans="1:8" ht="15" customHeight="1" x14ac:dyDescent="0.35">
      <c r="A119" s="35"/>
      <c r="B119" s="22"/>
      <c r="C119" s="22" t="s">
        <v>101</v>
      </c>
      <c r="D119" s="11" t="s">
        <v>96</v>
      </c>
      <c r="E119" s="22"/>
      <c r="F119" s="43"/>
      <c r="G119" s="11" t="s">
        <v>7</v>
      </c>
      <c r="H119" s="20"/>
    </row>
    <row r="120" spans="1:8" ht="20" x14ac:dyDescent="0.35">
      <c r="A120" s="35"/>
      <c r="B120" s="22" t="s">
        <v>108</v>
      </c>
      <c r="C120" s="37" t="s">
        <v>200</v>
      </c>
      <c r="D120" s="11"/>
      <c r="E120" s="22"/>
      <c r="F120" s="22"/>
      <c r="G120" s="11"/>
      <c r="H120" s="21"/>
    </row>
    <row r="121" spans="1:8" x14ac:dyDescent="0.35">
      <c r="A121" s="35"/>
      <c r="B121" s="22"/>
      <c r="C121" s="22" t="s">
        <v>100</v>
      </c>
      <c r="D121" s="11"/>
      <c r="E121" s="22"/>
      <c r="F121" s="22"/>
      <c r="G121" s="11"/>
      <c r="H121" s="6"/>
    </row>
    <row r="122" spans="1:8" x14ac:dyDescent="0.35">
      <c r="A122" s="35"/>
      <c r="B122" s="22"/>
      <c r="C122" s="22" t="s">
        <v>101</v>
      </c>
      <c r="D122" s="11" t="s">
        <v>96</v>
      </c>
      <c r="E122" s="22"/>
      <c r="F122" s="43"/>
      <c r="G122" s="11" t="s">
        <v>7</v>
      </c>
    </row>
    <row r="123" spans="1:8" ht="30" x14ac:dyDescent="0.35">
      <c r="A123" s="35"/>
      <c r="B123" s="22" t="s">
        <v>109</v>
      </c>
      <c r="C123" s="37" t="s">
        <v>193</v>
      </c>
      <c r="D123" s="11" t="s">
        <v>96</v>
      </c>
      <c r="E123" s="22"/>
      <c r="F123" s="43"/>
      <c r="G123" s="11" t="s">
        <v>7</v>
      </c>
    </row>
    <row r="124" spans="1:8" x14ac:dyDescent="0.35">
      <c r="A124" s="35"/>
      <c r="B124" s="22"/>
      <c r="C124" s="37"/>
      <c r="D124" s="11"/>
      <c r="E124" s="22"/>
      <c r="F124" s="22"/>
      <c r="G124" s="11"/>
    </row>
    <row r="125" spans="1:8" x14ac:dyDescent="0.35">
      <c r="A125" s="35"/>
      <c r="B125" s="22"/>
      <c r="C125" s="37"/>
      <c r="D125" s="11"/>
      <c r="E125" s="22"/>
      <c r="F125" s="22"/>
      <c r="G125" s="11"/>
    </row>
    <row r="126" spans="1:8" x14ac:dyDescent="0.35">
      <c r="A126" s="35"/>
      <c r="B126" s="22"/>
      <c r="C126" s="37"/>
      <c r="D126" s="11"/>
      <c r="E126" s="22"/>
      <c r="F126" s="22"/>
      <c r="G126" s="11"/>
    </row>
    <row r="127" spans="1:8" x14ac:dyDescent="0.35">
      <c r="A127" s="35"/>
      <c r="B127" s="35"/>
      <c r="C127" s="35"/>
      <c r="D127" s="11"/>
      <c r="E127" s="22"/>
      <c r="F127" s="22"/>
      <c r="G127" s="11">
        <f>E127*F127</f>
        <v>0</v>
      </c>
    </row>
    <row r="128" spans="1:8" x14ac:dyDescent="0.35">
      <c r="A128" s="35"/>
      <c r="B128" s="35"/>
      <c r="C128" s="35"/>
      <c r="D128" s="11"/>
      <c r="E128" s="22"/>
      <c r="F128" s="22"/>
      <c r="G128" s="11">
        <f>E128*F128</f>
        <v>0</v>
      </c>
    </row>
    <row r="129" spans="1:8" ht="15" thickBot="1" x14ac:dyDescent="0.4">
      <c r="A129" s="84"/>
      <c r="B129" s="35"/>
      <c r="C129" s="35"/>
      <c r="D129" s="11"/>
      <c r="E129" s="22"/>
      <c r="F129" s="22"/>
      <c r="G129" s="11">
        <f>E129*F129</f>
        <v>0</v>
      </c>
    </row>
    <row r="130" spans="1:8" ht="15" thickBot="1" x14ac:dyDescent="0.4">
      <c r="A130" s="85"/>
      <c r="B130" s="599" t="s">
        <v>110</v>
      </c>
      <c r="C130" s="600"/>
      <c r="D130" s="600"/>
      <c r="E130" s="600"/>
      <c r="F130" s="601"/>
      <c r="G130" s="40">
        <f>SUM(G92:G129)</f>
        <v>0</v>
      </c>
    </row>
    <row r="131" spans="1:8" ht="15" thickBot="1" x14ac:dyDescent="0.4"/>
    <row r="132" spans="1:8" ht="21.5" thickBot="1" x14ac:dyDescent="0.4">
      <c r="A132" s="32" t="s">
        <v>8</v>
      </c>
      <c r="B132" s="32" t="s">
        <v>0</v>
      </c>
      <c r="C132" s="31" t="s">
        <v>1</v>
      </c>
      <c r="D132" s="31" t="s">
        <v>2</v>
      </c>
      <c r="E132" s="31" t="s">
        <v>3</v>
      </c>
      <c r="F132" s="31" t="s">
        <v>4</v>
      </c>
      <c r="G132" s="31" t="s">
        <v>5</v>
      </c>
    </row>
    <row r="133" spans="1:8" x14ac:dyDescent="0.35">
      <c r="A133" s="35"/>
      <c r="B133" s="27"/>
      <c r="C133" s="36" t="s">
        <v>112</v>
      </c>
      <c r="D133" s="11"/>
      <c r="E133" s="22"/>
      <c r="F133" s="13"/>
      <c r="G133" s="11"/>
    </row>
    <row r="134" spans="1:8" x14ac:dyDescent="0.35">
      <c r="A134" s="35"/>
      <c r="B134" s="27"/>
      <c r="C134" s="11"/>
      <c r="D134" s="11"/>
      <c r="E134" s="22"/>
      <c r="F134" s="48"/>
      <c r="G134" s="11"/>
    </row>
    <row r="135" spans="1:8" x14ac:dyDescent="0.35">
      <c r="A135" s="22" t="s">
        <v>97</v>
      </c>
      <c r="B135" s="27" t="s">
        <v>113</v>
      </c>
      <c r="C135" s="36" t="s">
        <v>114</v>
      </c>
      <c r="D135" s="11"/>
      <c r="E135" s="22"/>
      <c r="F135" s="48"/>
      <c r="G135" s="11"/>
    </row>
    <row r="136" spans="1:8" ht="50" x14ac:dyDescent="0.35">
      <c r="A136" s="22"/>
      <c r="B136" s="27" t="s">
        <v>115</v>
      </c>
      <c r="C136" s="55" t="s">
        <v>116</v>
      </c>
      <c r="D136" s="11" t="s">
        <v>14</v>
      </c>
      <c r="E136" s="16">
        <v>1</v>
      </c>
      <c r="F136" s="96"/>
      <c r="G136" s="11">
        <f>E136*F136</f>
        <v>0</v>
      </c>
      <c r="H136" s="81"/>
    </row>
    <row r="137" spans="1:8" x14ac:dyDescent="0.35">
      <c r="A137" s="25" t="s">
        <v>117</v>
      </c>
      <c r="B137" s="56" t="s">
        <v>118</v>
      </c>
      <c r="C137" s="46" t="s">
        <v>119</v>
      </c>
      <c r="D137" s="13"/>
      <c r="E137" s="25"/>
      <c r="F137" s="48"/>
      <c r="G137" s="13">
        <f t="shared" ref="G137:G184" si="1">E137*F137</f>
        <v>0</v>
      </c>
    </row>
    <row r="138" spans="1:8" ht="115.5" customHeight="1" x14ac:dyDescent="0.35">
      <c r="A138" s="22" t="s">
        <v>122</v>
      </c>
      <c r="B138" s="22" t="s">
        <v>120</v>
      </c>
      <c r="C138" s="58" t="s">
        <v>121</v>
      </c>
      <c r="D138" s="11" t="s">
        <v>125</v>
      </c>
      <c r="E138" s="22">
        <v>3595</v>
      </c>
      <c r="F138" s="96">
        <v>32.25</v>
      </c>
      <c r="G138" s="11">
        <f t="shared" si="1"/>
        <v>115938.75</v>
      </c>
    </row>
    <row r="139" spans="1:8" ht="27.75" customHeight="1" x14ac:dyDescent="0.35">
      <c r="A139" s="22" t="s">
        <v>123</v>
      </c>
      <c r="B139" s="22" t="s">
        <v>124</v>
      </c>
      <c r="C139" s="17" t="s">
        <v>204</v>
      </c>
      <c r="D139" s="11" t="s">
        <v>126</v>
      </c>
      <c r="E139" s="22">
        <v>540</v>
      </c>
      <c r="F139" s="43">
        <v>105.5</v>
      </c>
      <c r="G139" s="11">
        <f t="shared" si="1"/>
        <v>56970</v>
      </c>
    </row>
    <row r="140" spans="1:8" ht="27.75" customHeight="1" x14ac:dyDescent="0.35">
      <c r="A140" s="22"/>
      <c r="B140" s="22"/>
      <c r="C140" s="17" t="s">
        <v>127</v>
      </c>
      <c r="D140" s="11"/>
      <c r="E140" s="22"/>
      <c r="F140" s="22"/>
      <c r="G140" s="11">
        <f t="shared" si="1"/>
        <v>0</v>
      </c>
    </row>
    <row r="141" spans="1:8" x14ac:dyDescent="0.35">
      <c r="A141" s="22"/>
      <c r="B141" s="22"/>
      <c r="C141" s="17" t="s">
        <v>128</v>
      </c>
      <c r="D141" s="11" t="s">
        <v>131</v>
      </c>
      <c r="E141" s="22">
        <v>2</v>
      </c>
      <c r="F141" s="43">
        <v>650</v>
      </c>
      <c r="G141" s="11" t="s">
        <v>7</v>
      </c>
    </row>
    <row r="142" spans="1:8" x14ac:dyDescent="0.35">
      <c r="A142" s="22"/>
      <c r="B142" s="22"/>
      <c r="C142" s="17" t="s">
        <v>129</v>
      </c>
      <c r="D142" s="11" t="s">
        <v>131</v>
      </c>
      <c r="E142" s="22">
        <v>2</v>
      </c>
      <c r="F142" s="43">
        <v>900</v>
      </c>
      <c r="G142" s="11" t="s">
        <v>7</v>
      </c>
    </row>
    <row r="143" spans="1:8" ht="15" thickBot="1" x14ac:dyDescent="0.4">
      <c r="A143" s="26"/>
      <c r="B143" s="26"/>
      <c r="C143" s="59" t="s">
        <v>130</v>
      </c>
      <c r="D143" s="12" t="s">
        <v>131</v>
      </c>
      <c r="E143" s="26">
        <v>2</v>
      </c>
      <c r="F143" s="43">
        <v>4500</v>
      </c>
      <c r="G143" s="12" t="s">
        <v>7</v>
      </c>
    </row>
    <row r="144" spans="1:8" x14ac:dyDescent="0.35">
      <c r="A144" s="25"/>
      <c r="B144" s="25"/>
      <c r="C144" s="60" t="s">
        <v>132</v>
      </c>
      <c r="D144" s="13"/>
      <c r="E144" s="25"/>
      <c r="F144" s="25"/>
      <c r="G144" s="13">
        <f t="shared" si="1"/>
        <v>0</v>
      </c>
    </row>
    <row r="145" spans="1:8" ht="70.5" customHeight="1" x14ac:dyDescent="0.35">
      <c r="A145" s="22" t="s">
        <v>134</v>
      </c>
      <c r="B145" s="22"/>
      <c r="C145" s="58" t="s">
        <v>133</v>
      </c>
      <c r="D145" s="11"/>
      <c r="E145" s="22"/>
      <c r="F145" s="22"/>
      <c r="G145" s="11">
        <f t="shared" si="1"/>
        <v>0</v>
      </c>
    </row>
    <row r="146" spans="1:8" x14ac:dyDescent="0.35">
      <c r="A146" s="22"/>
      <c r="B146" s="22" t="s">
        <v>135</v>
      </c>
      <c r="C146" s="17" t="s">
        <v>201</v>
      </c>
      <c r="D146" s="11"/>
      <c r="E146" s="22"/>
      <c r="F146" s="22"/>
      <c r="G146" s="11">
        <f t="shared" si="1"/>
        <v>0</v>
      </c>
    </row>
    <row r="147" spans="1:8" x14ac:dyDescent="0.35">
      <c r="A147" s="22"/>
      <c r="B147" s="22" t="s">
        <v>136</v>
      </c>
      <c r="C147" s="17" t="s">
        <v>202</v>
      </c>
      <c r="D147" s="11" t="s">
        <v>126</v>
      </c>
      <c r="E147" s="22">
        <v>3440</v>
      </c>
      <c r="F147" s="43">
        <v>91</v>
      </c>
      <c r="G147" s="11">
        <f t="shared" si="1"/>
        <v>313040</v>
      </c>
    </row>
    <row r="148" spans="1:8" x14ac:dyDescent="0.35">
      <c r="A148" s="22"/>
      <c r="B148" s="22" t="s">
        <v>137</v>
      </c>
      <c r="C148" s="17" t="s">
        <v>206</v>
      </c>
      <c r="D148" s="11" t="s">
        <v>126</v>
      </c>
      <c r="E148" s="22">
        <v>0</v>
      </c>
      <c r="F148" s="43"/>
      <c r="G148" s="11"/>
    </row>
    <row r="149" spans="1:8" x14ac:dyDescent="0.35">
      <c r="A149" s="22"/>
      <c r="B149" s="22"/>
      <c r="C149" s="17"/>
      <c r="D149" s="11"/>
      <c r="E149" s="22"/>
      <c r="F149" s="43"/>
      <c r="G149" s="11"/>
    </row>
    <row r="150" spans="1:8" ht="30" x14ac:dyDescent="0.35">
      <c r="A150" s="22"/>
      <c r="B150" s="22" t="s">
        <v>139</v>
      </c>
      <c r="C150" s="17" t="s">
        <v>138</v>
      </c>
      <c r="D150" s="11" t="s">
        <v>126</v>
      </c>
      <c r="E150" s="22"/>
      <c r="F150" s="43"/>
      <c r="G150" s="11">
        <f t="shared" si="1"/>
        <v>0</v>
      </c>
    </row>
    <row r="151" spans="1:8" ht="30.5" thickBot="1" x14ac:dyDescent="0.4">
      <c r="A151" s="35"/>
      <c r="B151" s="22" t="s">
        <v>203</v>
      </c>
      <c r="C151" s="17" t="s">
        <v>140</v>
      </c>
      <c r="D151" s="11" t="s">
        <v>126</v>
      </c>
      <c r="E151" s="22"/>
      <c r="F151" s="43"/>
      <c r="G151" s="26" t="s">
        <v>7</v>
      </c>
    </row>
    <row r="152" spans="1:8" ht="40" x14ac:dyDescent="0.35">
      <c r="A152" s="22" t="s">
        <v>48</v>
      </c>
      <c r="B152" s="22" t="s">
        <v>141</v>
      </c>
      <c r="C152" s="17" t="s">
        <v>142</v>
      </c>
      <c r="D152" s="11"/>
      <c r="E152" s="22"/>
      <c r="F152" s="43"/>
      <c r="G152" s="11">
        <f t="shared" si="1"/>
        <v>0</v>
      </c>
      <c r="H152" s="237"/>
    </row>
    <row r="153" spans="1:8" ht="40" x14ac:dyDescent="0.35">
      <c r="A153" s="35"/>
      <c r="B153" s="47" t="s">
        <v>143</v>
      </c>
      <c r="C153" s="80" t="s">
        <v>487</v>
      </c>
      <c r="D153" s="11" t="s">
        <v>126</v>
      </c>
      <c r="E153" s="22">
        <v>720</v>
      </c>
      <c r="F153" s="43">
        <v>385.95</v>
      </c>
      <c r="G153" s="11">
        <f>E153*F153</f>
        <v>277884</v>
      </c>
    </row>
    <row r="154" spans="1:8" ht="30" x14ac:dyDescent="0.35">
      <c r="A154" s="35"/>
      <c r="B154" s="22" t="s">
        <v>144</v>
      </c>
      <c r="C154" s="17" t="s">
        <v>145</v>
      </c>
      <c r="D154" s="11" t="s">
        <v>126</v>
      </c>
      <c r="E154" s="22">
        <v>3430</v>
      </c>
      <c r="F154" s="43">
        <v>385.5</v>
      </c>
      <c r="G154" s="11">
        <f>E154*F154</f>
        <v>1322265</v>
      </c>
    </row>
    <row r="155" spans="1:8" ht="15" thickBot="1" x14ac:dyDescent="0.4">
      <c r="A155" s="84"/>
      <c r="B155" s="22"/>
      <c r="C155" s="17"/>
      <c r="D155" s="11"/>
      <c r="E155" s="22"/>
      <c r="F155" s="22"/>
      <c r="G155" s="11"/>
    </row>
    <row r="156" spans="1:8" ht="15" thickBot="1" x14ac:dyDescent="0.4">
      <c r="A156" s="40"/>
      <c r="B156" s="596" t="s">
        <v>111</v>
      </c>
      <c r="C156" s="597"/>
      <c r="D156" s="597"/>
      <c r="E156" s="597"/>
      <c r="F156" s="598"/>
      <c r="G156" s="83">
        <f>SUM(G133:G155)</f>
        <v>2086097.75</v>
      </c>
    </row>
    <row r="157" spans="1:8" ht="15" thickBot="1" x14ac:dyDescent="0.4">
      <c r="A157" s="76"/>
      <c r="B157" s="74"/>
      <c r="C157" s="74"/>
      <c r="D157" s="74"/>
      <c r="E157" s="74"/>
      <c r="F157" s="74"/>
      <c r="G157" s="234"/>
    </row>
    <row r="158" spans="1:8" ht="21.5" thickBot="1" x14ac:dyDescent="0.4">
      <c r="A158" s="32" t="s">
        <v>8</v>
      </c>
      <c r="B158" s="32" t="s">
        <v>0</v>
      </c>
      <c r="C158" s="31" t="s">
        <v>1</v>
      </c>
      <c r="D158" s="31" t="s">
        <v>2</v>
      </c>
      <c r="E158" s="31" t="s">
        <v>3</v>
      </c>
      <c r="F158" s="31" t="s">
        <v>4</v>
      </c>
      <c r="G158" s="31" t="s">
        <v>5</v>
      </c>
    </row>
    <row r="159" spans="1:8" x14ac:dyDescent="0.35">
      <c r="A159" s="35"/>
      <c r="B159" s="22" t="s">
        <v>489</v>
      </c>
      <c r="C159" s="17" t="s">
        <v>488</v>
      </c>
      <c r="D159" s="11" t="s">
        <v>126</v>
      </c>
      <c r="E159" s="22">
        <v>865</v>
      </c>
      <c r="F159" s="43">
        <v>852.5</v>
      </c>
      <c r="G159" s="11">
        <f t="shared" si="1"/>
        <v>737412.5</v>
      </c>
    </row>
    <row r="160" spans="1:8" x14ac:dyDescent="0.35">
      <c r="A160" s="35"/>
      <c r="B160" s="22"/>
      <c r="C160" s="17"/>
      <c r="D160" s="11"/>
      <c r="E160" s="22"/>
      <c r="F160" s="22"/>
      <c r="G160" s="11"/>
    </row>
    <row r="161" spans="1:8" x14ac:dyDescent="0.35">
      <c r="A161" s="25" t="s">
        <v>97</v>
      </c>
      <c r="B161" s="25"/>
      <c r="C161" s="61" t="s">
        <v>146</v>
      </c>
      <c r="D161" s="13"/>
      <c r="E161" s="25"/>
      <c r="F161" s="25"/>
      <c r="G161" s="13"/>
    </row>
    <row r="162" spans="1:8" ht="20" x14ac:dyDescent="0.35">
      <c r="A162" s="22" t="s">
        <v>150</v>
      </c>
      <c r="B162" s="22" t="s">
        <v>147</v>
      </c>
      <c r="C162" s="17" t="s">
        <v>148</v>
      </c>
      <c r="D162" s="11" t="s">
        <v>149</v>
      </c>
      <c r="E162" s="16">
        <v>1</v>
      </c>
      <c r="F162" s="43">
        <v>7500</v>
      </c>
      <c r="G162" s="11">
        <f t="shared" si="1"/>
        <v>7500</v>
      </c>
    </row>
    <row r="163" spans="1:8" x14ac:dyDescent="0.35">
      <c r="A163" s="35"/>
      <c r="B163" s="22"/>
      <c r="C163" s="17"/>
      <c r="D163" s="11"/>
      <c r="E163" s="22"/>
      <c r="F163" s="22"/>
      <c r="G163" s="11"/>
    </row>
    <row r="164" spans="1:8" ht="21" x14ac:dyDescent="0.35">
      <c r="A164" s="25" t="s">
        <v>151</v>
      </c>
      <c r="B164" s="25"/>
      <c r="C164" s="61" t="s">
        <v>152</v>
      </c>
      <c r="D164" s="13"/>
      <c r="E164" s="25"/>
      <c r="F164" s="25"/>
      <c r="G164" s="13"/>
    </row>
    <row r="165" spans="1:8" ht="50" x14ac:dyDescent="0.35">
      <c r="A165" s="22" t="s">
        <v>48</v>
      </c>
      <c r="B165" s="22" t="s">
        <v>153</v>
      </c>
      <c r="C165" s="17" t="s">
        <v>154</v>
      </c>
      <c r="D165" s="11" t="s">
        <v>125</v>
      </c>
      <c r="E165" s="22">
        <v>3595</v>
      </c>
      <c r="F165" s="43">
        <v>102</v>
      </c>
      <c r="G165" s="11">
        <f t="shared" si="1"/>
        <v>366690</v>
      </c>
    </row>
    <row r="166" spans="1:8" x14ac:dyDescent="0.35">
      <c r="A166" s="34"/>
      <c r="B166" s="25"/>
      <c r="C166" s="34" t="s">
        <v>155</v>
      </c>
      <c r="D166" s="13"/>
      <c r="E166" s="25"/>
      <c r="F166" s="25"/>
      <c r="G166" s="13">
        <f t="shared" si="1"/>
        <v>0</v>
      </c>
    </row>
    <row r="167" spans="1:8" ht="20" x14ac:dyDescent="0.35">
      <c r="A167" s="35"/>
      <c r="B167" s="22" t="s">
        <v>156</v>
      </c>
      <c r="C167" s="55" t="s">
        <v>157</v>
      </c>
      <c r="D167" s="11" t="s">
        <v>14</v>
      </c>
      <c r="E167" s="16">
        <v>1</v>
      </c>
      <c r="F167" s="43">
        <v>25750</v>
      </c>
      <c r="G167" s="11">
        <f t="shared" si="1"/>
        <v>25750</v>
      </c>
    </row>
    <row r="168" spans="1:8" x14ac:dyDescent="0.35">
      <c r="A168" s="35"/>
      <c r="B168" s="22"/>
      <c r="C168" s="37"/>
      <c r="D168" s="11"/>
      <c r="E168" s="22"/>
      <c r="F168" s="22"/>
      <c r="G168" s="11">
        <f t="shared" si="1"/>
        <v>0</v>
      </c>
      <c r="H168" s="3"/>
    </row>
    <row r="169" spans="1:8" ht="31.5" x14ac:dyDescent="0.35">
      <c r="A169" s="25" t="s">
        <v>49</v>
      </c>
      <c r="B169" s="25" t="s">
        <v>158</v>
      </c>
      <c r="C169" s="62" t="s">
        <v>159</v>
      </c>
      <c r="D169" s="13"/>
      <c r="E169" s="25"/>
      <c r="F169" s="25"/>
      <c r="G169" s="13">
        <f t="shared" si="1"/>
        <v>0</v>
      </c>
    </row>
    <row r="170" spans="1:8" x14ac:dyDescent="0.35">
      <c r="A170" s="35"/>
      <c r="B170" s="22" t="s">
        <v>160</v>
      </c>
      <c r="C170" s="22" t="s">
        <v>161</v>
      </c>
      <c r="D170" s="11" t="s">
        <v>125</v>
      </c>
      <c r="E170" s="47">
        <v>500</v>
      </c>
      <c r="F170" s="43">
        <v>374.56</v>
      </c>
      <c r="G170" s="11">
        <f t="shared" si="1"/>
        <v>187280</v>
      </c>
      <c r="H170" s="24"/>
    </row>
    <row r="171" spans="1:8" ht="20" x14ac:dyDescent="0.35">
      <c r="A171" s="35"/>
      <c r="B171" s="22" t="s">
        <v>162</v>
      </c>
      <c r="C171" s="55" t="s">
        <v>205</v>
      </c>
      <c r="D171" s="11" t="s">
        <v>126</v>
      </c>
      <c r="E171" s="22">
        <v>0</v>
      </c>
      <c r="F171" s="43"/>
      <c r="G171" s="11">
        <f t="shared" si="1"/>
        <v>0</v>
      </c>
    </row>
    <row r="172" spans="1:8" x14ac:dyDescent="0.35">
      <c r="A172" s="34"/>
      <c r="B172" s="25"/>
      <c r="C172" s="34" t="s">
        <v>163</v>
      </c>
      <c r="D172" s="13"/>
      <c r="E172" s="25"/>
      <c r="F172" s="25"/>
      <c r="G172" s="13">
        <f t="shared" si="1"/>
        <v>0</v>
      </c>
    </row>
    <row r="173" spans="1:8" x14ac:dyDescent="0.35">
      <c r="A173" s="35"/>
      <c r="B173" s="22" t="s">
        <v>164</v>
      </c>
      <c r="C173" s="22" t="s">
        <v>165</v>
      </c>
      <c r="D173" s="11" t="s">
        <v>126</v>
      </c>
      <c r="E173" s="22">
        <v>20</v>
      </c>
      <c r="F173" s="96">
        <v>125</v>
      </c>
      <c r="G173" s="11">
        <f t="shared" si="1"/>
        <v>2500</v>
      </c>
    </row>
    <row r="174" spans="1:8" x14ac:dyDescent="0.35">
      <c r="A174" s="34"/>
      <c r="B174" s="25"/>
      <c r="C174" s="34" t="s">
        <v>168</v>
      </c>
      <c r="E174" s="25"/>
      <c r="F174" s="25"/>
      <c r="G174" s="13"/>
    </row>
    <row r="175" spans="1:8" ht="30" x14ac:dyDescent="0.35">
      <c r="A175" s="35"/>
      <c r="B175" s="22" t="s">
        <v>166</v>
      </c>
      <c r="C175" s="55" t="s">
        <v>167</v>
      </c>
      <c r="D175" s="11" t="s">
        <v>126</v>
      </c>
      <c r="E175" s="22">
        <v>0</v>
      </c>
      <c r="F175" s="96"/>
      <c r="G175" s="11">
        <f t="shared" si="1"/>
        <v>0</v>
      </c>
    </row>
    <row r="176" spans="1:8" x14ac:dyDescent="0.35">
      <c r="A176" s="34"/>
      <c r="B176" s="25"/>
      <c r="C176" s="34" t="s">
        <v>169</v>
      </c>
      <c r="D176" s="13"/>
      <c r="E176" s="25"/>
      <c r="F176" s="25"/>
      <c r="G176" s="13">
        <f t="shared" si="1"/>
        <v>0</v>
      </c>
    </row>
    <row r="177" spans="1:7" ht="89.25" customHeight="1" x14ac:dyDescent="0.35">
      <c r="A177" s="34"/>
      <c r="B177" s="22" t="s">
        <v>170</v>
      </c>
      <c r="C177" s="65" t="s">
        <v>171</v>
      </c>
      <c r="D177" s="11"/>
      <c r="E177" s="22"/>
      <c r="F177" s="22"/>
      <c r="G177" s="13">
        <f t="shared" si="1"/>
        <v>0</v>
      </c>
    </row>
    <row r="178" spans="1:7" x14ac:dyDescent="0.35">
      <c r="A178" s="34"/>
      <c r="B178" s="25" t="s">
        <v>172</v>
      </c>
      <c r="C178" s="25" t="s">
        <v>178</v>
      </c>
      <c r="D178" s="64" t="s">
        <v>131</v>
      </c>
      <c r="E178" s="25">
        <v>3</v>
      </c>
      <c r="F178" s="43">
        <v>2500</v>
      </c>
      <c r="G178" s="13">
        <f t="shared" si="1"/>
        <v>7500</v>
      </c>
    </row>
    <row r="179" spans="1:7" x14ac:dyDescent="0.35">
      <c r="A179" s="35"/>
      <c r="B179" s="22" t="s">
        <v>173</v>
      </c>
      <c r="C179" s="25" t="s">
        <v>179</v>
      </c>
      <c r="D179" s="64" t="s">
        <v>131</v>
      </c>
      <c r="E179" s="22">
        <v>12</v>
      </c>
      <c r="F179" s="43">
        <v>2500</v>
      </c>
      <c r="G179" s="13">
        <f t="shared" si="1"/>
        <v>30000</v>
      </c>
    </row>
    <row r="180" spans="1:7" x14ac:dyDescent="0.35">
      <c r="A180" s="35"/>
      <c r="B180" s="25" t="s">
        <v>174</v>
      </c>
      <c r="C180" s="25" t="s">
        <v>180</v>
      </c>
      <c r="D180" s="64" t="s">
        <v>131</v>
      </c>
      <c r="E180" s="22">
        <v>3</v>
      </c>
      <c r="F180" s="43">
        <v>2500</v>
      </c>
      <c r="G180" s="11">
        <f t="shared" si="1"/>
        <v>7500</v>
      </c>
    </row>
    <row r="181" spans="1:7" x14ac:dyDescent="0.35">
      <c r="A181" s="35"/>
      <c r="B181" s="25" t="s">
        <v>175</v>
      </c>
      <c r="C181" s="25" t="s">
        <v>181</v>
      </c>
      <c r="D181" s="64" t="s">
        <v>131</v>
      </c>
      <c r="E181" s="22"/>
      <c r="F181" s="43"/>
      <c r="G181" s="11">
        <f t="shared" si="1"/>
        <v>0</v>
      </c>
    </row>
    <row r="182" spans="1:7" x14ac:dyDescent="0.35">
      <c r="A182" s="35"/>
      <c r="B182" s="25" t="s">
        <v>176</v>
      </c>
      <c r="C182" s="25" t="s">
        <v>182</v>
      </c>
      <c r="D182" s="64" t="s">
        <v>131</v>
      </c>
      <c r="E182" s="22"/>
      <c r="F182" s="43"/>
      <c r="G182" s="11">
        <f t="shared" si="1"/>
        <v>0</v>
      </c>
    </row>
    <row r="183" spans="1:7" x14ac:dyDescent="0.35">
      <c r="A183" s="35"/>
      <c r="B183" s="25" t="s">
        <v>177</v>
      </c>
      <c r="C183" s="25" t="s">
        <v>183</v>
      </c>
      <c r="D183" s="64" t="s">
        <v>131</v>
      </c>
      <c r="E183" s="22"/>
      <c r="F183" s="43"/>
      <c r="G183" s="11">
        <f t="shared" si="1"/>
        <v>0</v>
      </c>
    </row>
    <row r="184" spans="1:7" ht="15" thickBot="1" x14ac:dyDescent="0.4">
      <c r="A184" s="38"/>
      <c r="B184" s="38"/>
      <c r="C184" s="25"/>
      <c r="D184" s="11"/>
      <c r="E184" s="22"/>
      <c r="F184" s="22"/>
      <c r="G184" s="11">
        <f t="shared" si="1"/>
        <v>0</v>
      </c>
    </row>
    <row r="185" spans="1:7" ht="15" thickBot="1" x14ac:dyDescent="0.4">
      <c r="A185" s="40"/>
      <c r="B185" s="599" t="s">
        <v>111</v>
      </c>
      <c r="C185" s="600"/>
      <c r="D185" s="600"/>
      <c r="E185" s="600"/>
      <c r="F185" s="601"/>
      <c r="G185" s="40">
        <f>SUM(G159:G184)</f>
        <v>1372132.5</v>
      </c>
    </row>
    <row r="186" spans="1:7" ht="15" thickBot="1" x14ac:dyDescent="0.4">
      <c r="A186" s="39"/>
      <c r="B186" s="212"/>
      <c r="C186" s="212"/>
      <c r="D186" s="212"/>
      <c r="E186" s="212"/>
      <c r="F186" s="212"/>
      <c r="G186" s="67"/>
    </row>
    <row r="187" spans="1:7" ht="21.5" thickBot="1" x14ac:dyDescent="0.4">
      <c r="A187" s="32" t="s">
        <v>8</v>
      </c>
      <c r="B187" s="32" t="s">
        <v>0</v>
      </c>
      <c r="C187" s="31" t="s">
        <v>1</v>
      </c>
      <c r="D187" s="31" t="s">
        <v>2</v>
      </c>
      <c r="E187" s="31" t="s">
        <v>3</v>
      </c>
      <c r="F187" s="31" t="s">
        <v>4</v>
      </c>
      <c r="G187" s="31" t="s">
        <v>5</v>
      </c>
    </row>
    <row r="188" spans="1:7" x14ac:dyDescent="0.35">
      <c r="A188" s="35"/>
      <c r="B188" s="22"/>
      <c r="C188" s="17"/>
      <c r="D188" s="11"/>
      <c r="E188" s="22"/>
      <c r="F188" s="22"/>
      <c r="G188" s="11"/>
    </row>
    <row r="189" spans="1:7" x14ac:dyDescent="0.35">
      <c r="A189" s="35"/>
      <c r="B189" s="22"/>
      <c r="C189" s="68" t="s">
        <v>184</v>
      </c>
      <c r="D189" s="11"/>
      <c r="E189" s="22"/>
      <c r="F189" s="22"/>
      <c r="G189" s="11"/>
    </row>
    <row r="190" spans="1:7" ht="40" x14ac:dyDescent="0.35">
      <c r="A190" s="17"/>
      <c r="B190" s="29" t="s">
        <v>164</v>
      </c>
      <c r="C190" s="17" t="s">
        <v>185</v>
      </c>
      <c r="D190" s="29" t="s">
        <v>149</v>
      </c>
      <c r="E190" s="16">
        <v>1</v>
      </c>
      <c r="F190" s="43">
        <v>60000</v>
      </c>
      <c r="G190" s="11">
        <f>E190*F190</f>
        <v>60000</v>
      </c>
    </row>
    <row r="191" spans="1:7" x14ac:dyDescent="0.35">
      <c r="A191" s="17"/>
      <c r="B191" s="17"/>
      <c r="C191" s="17"/>
      <c r="D191" s="29"/>
      <c r="E191" s="82"/>
      <c r="F191" s="17"/>
      <c r="G191" s="11">
        <f t="shared" ref="G191:G231" si="2">E191*F191</f>
        <v>0</v>
      </c>
    </row>
    <row r="192" spans="1:7" x14ac:dyDescent="0.35">
      <c r="A192" s="17"/>
      <c r="B192" s="17"/>
      <c r="C192" s="17"/>
      <c r="D192" s="29"/>
      <c r="E192" s="17"/>
      <c r="F192" s="17"/>
      <c r="G192" s="11">
        <f t="shared" si="2"/>
        <v>0</v>
      </c>
    </row>
    <row r="193" spans="1:7" x14ac:dyDescent="0.35">
      <c r="A193" s="17"/>
      <c r="B193" s="17"/>
      <c r="C193" s="17"/>
      <c r="D193" s="29"/>
      <c r="E193" s="17"/>
      <c r="F193" s="17"/>
      <c r="G193" s="11">
        <f t="shared" si="2"/>
        <v>0</v>
      </c>
    </row>
    <row r="194" spans="1:7" x14ac:dyDescent="0.35">
      <c r="A194" s="17"/>
      <c r="B194" s="17"/>
      <c r="C194" s="17"/>
      <c r="D194" s="29"/>
      <c r="E194" s="17"/>
      <c r="F194" s="17"/>
      <c r="G194" s="11">
        <f t="shared" si="2"/>
        <v>0</v>
      </c>
    </row>
    <row r="195" spans="1:7" x14ac:dyDescent="0.35">
      <c r="A195" s="17"/>
      <c r="B195" s="17"/>
      <c r="C195" s="17"/>
      <c r="D195" s="29"/>
      <c r="E195" s="17"/>
      <c r="F195" s="17"/>
      <c r="G195" s="11">
        <f t="shared" si="2"/>
        <v>0</v>
      </c>
    </row>
    <row r="196" spans="1:7" x14ac:dyDescent="0.35">
      <c r="A196" s="17"/>
      <c r="B196" s="17"/>
      <c r="C196" s="17"/>
      <c r="D196" s="29"/>
      <c r="E196" s="17"/>
      <c r="F196" s="17"/>
      <c r="G196" s="11">
        <f t="shared" si="2"/>
        <v>0</v>
      </c>
    </row>
    <row r="197" spans="1:7" x14ac:dyDescent="0.35">
      <c r="A197" s="17"/>
      <c r="B197" s="17"/>
      <c r="C197" s="17"/>
      <c r="D197" s="29"/>
      <c r="E197" s="17"/>
      <c r="F197" s="17"/>
      <c r="G197" s="11">
        <f t="shared" si="2"/>
        <v>0</v>
      </c>
    </row>
    <row r="198" spans="1:7" x14ac:dyDescent="0.35">
      <c r="A198" s="17"/>
      <c r="B198" s="17"/>
      <c r="C198" s="17"/>
      <c r="D198" s="29"/>
      <c r="E198" s="17"/>
      <c r="F198" s="17"/>
      <c r="G198" s="11">
        <f t="shared" si="2"/>
        <v>0</v>
      </c>
    </row>
    <row r="199" spans="1:7" x14ac:dyDescent="0.35">
      <c r="A199" s="17"/>
      <c r="B199" s="17"/>
      <c r="C199" s="17"/>
      <c r="D199" s="29"/>
      <c r="E199" s="17"/>
      <c r="F199" s="17"/>
      <c r="G199" s="11">
        <f t="shared" si="2"/>
        <v>0</v>
      </c>
    </row>
    <row r="200" spans="1:7" x14ac:dyDescent="0.35">
      <c r="A200" s="17"/>
      <c r="B200" s="17"/>
      <c r="C200" s="17"/>
      <c r="D200" s="29"/>
      <c r="E200" s="17"/>
      <c r="F200" s="17"/>
      <c r="G200" s="11">
        <f t="shared" si="2"/>
        <v>0</v>
      </c>
    </row>
    <row r="201" spans="1:7" x14ac:dyDescent="0.35">
      <c r="A201" s="17"/>
      <c r="B201" s="17"/>
      <c r="C201" s="17"/>
      <c r="D201" s="29"/>
      <c r="E201" s="17"/>
      <c r="F201" s="17"/>
      <c r="G201" s="11">
        <f t="shared" si="2"/>
        <v>0</v>
      </c>
    </row>
    <row r="202" spans="1:7" x14ac:dyDescent="0.35">
      <c r="A202" s="17"/>
      <c r="B202" s="17"/>
      <c r="C202" s="17"/>
      <c r="D202" s="29"/>
      <c r="E202" s="17"/>
      <c r="F202" s="17"/>
      <c r="G202" s="11">
        <f t="shared" si="2"/>
        <v>0</v>
      </c>
    </row>
    <row r="203" spans="1:7" x14ac:dyDescent="0.35">
      <c r="A203" s="17"/>
      <c r="B203" s="17"/>
      <c r="C203" s="17"/>
      <c r="D203" s="29"/>
      <c r="E203" s="17"/>
      <c r="F203" s="17"/>
      <c r="G203" s="11">
        <f t="shared" si="2"/>
        <v>0</v>
      </c>
    </row>
    <row r="204" spans="1:7" x14ac:dyDescent="0.35">
      <c r="A204" s="17"/>
      <c r="B204" s="17"/>
      <c r="C204" s="17"/>
      <c r="D204" s="29"/>
      <c r="E204" s="17"/>
      <c r="F204" s="17"/>
      <c r="G204" s="11">
        <f t="shared" si="2"/>
        <v>0</v>
      </c>
    </row>
    <row r="205" spans="1:7" x14ac:dyDescent="0.35">
      <c r="A205" s="17"/>
      <c r="B205" s="17"/>
      <c r="C205" s="17"/>
      <c r="D205" s="29"/>
      <c r="E205" s="17"/>
      <c r="F205" s="17"/>
      <c r="G205" s="11">
        <f t="shared" si="2"/>
        <v>0</v>
      </c>
    </row>
    <row r="206" spans="1:7" x14ac:dyDescent="0.35">
      <c r="A206" s="17"/>
      <c r="B206" s="17"/>
      <c r="C206" s="17"/>
      <c r="D206" s="29"/>
      <c r="E206" s="17"/>
      <c r="F206" s="17"/>
      <c r="G206" s="11">
        <f t="shared" si="2"/>
        <v>0</v>
      </c>
    </row>
    <row r="207" spans="1:7" x14ac:dyDescent="0.35">
      <c r="A207" s="17"/>
      <c r="B207" s="17"/>
      <c r="C207" s="17"/>
      <c r="D207" s="29"/>
      <c r="E207" s="17"/>
      <c r="F207" s="17"/>
      <c r="G207" s="11">
        <f t="shared" si="2"/>
        <v>0</v>
      </c>
    </row>
    <row r="208" spans="1:7" x14ac:dyDescent="0.35">
      <c r="A208" s="17"/>
      <c r="B208" s="17"/>
      <c r="C208" s="17"/>
      <c r="D208" s="29"/>
      <c r="E208" s="17"/>
      <c r="F208" s="17"/>
      <c r="G208" s="11">
        <f t="shared" si="2"/>
        <v>0</v>
      </c>
    </row>
    <row r="209" spans="1:7" x14ac:dyDescent="0.35">
      <c r="A209" s="17"/>
      <c r="B209" s="17"/>
      <c r="C209" s="17"/>
      <c r="D209" s="29"/>
      <c r="E209" s="17"/>
      <c r="F209" s="17"/>
      <c r="G209" s="11">
        <f t="shared" si="2"/>
        <v>0</v>
      </c>
    </row>
    <row r="210" spans="1:7" x14ac:dyDescent="0.35">
      <c r="A210" s="17"/>
      <c r="B210" s="17"/>
      <c r="C210" s="17"/>
      <c r="D210" s="29"/>
      <c r="E210" s="17"/>
      <c r="F210" s="17"/>
      <c r="G210" s="11">
        <f t="shared" si="2"/>
        <v>0</v>
      </c>
    </row>
    <row r="211" spans="1:7" x14ac:dyDescent="0.35">
      <c r="A211" s="17"/>
      <c r="B211" s="17"/>
      <c r="C211" s="17"/>
      <c r="D211" s="29"/>
      <c r="E211" s="17"/>
      <c r="F211" s="17"/>
      <c r="G211" s="11">
        <f t="shared" si="2"/>
        <v>0</v>
      </c>
    </row>
    <row r="212" spans="1:7" x14ac:dyDescent="0.35">
      <c r="A212" s="17"/>
      <c r="B212" s="17"/>
      <c r="C212" s="17"/>
      <c r="D212" s="29"/>
      <c r="E212" s="17"/>
      <c r="F212" s="17"/>
      <c r="G212" s="11">
        <f t="shared" si="2"/>
        <v>0</v>
      </c>
    </row>
    <row r="213" spans="1:7" x14ac:dyDescent="0.35">
      <c r="A213" s="17"/>
      <c r="B213" s="17"/>
      <c r="C213" s="17"/>
      <c r="D213" s="29"/>
      <c r="E213" s="17"/>
      <c r="F213" s="17"/>
      <c r="G213" s="11">
        <f t="shared" si="2"/>
        <v>0</v>
      </c>
    </row>
    <row r="214" spans="1:7" x14ac:dyDescent="0.35">
      <c r="A214" s="17"/>
      <c r="B214" s="17"/>
      <c r="C214" s="17"/>
      <c r="D214" s="29"/>
      <c r="E214" s="17"/>
      <c r="F214" s="17"/>
      <c r="G214" s="11">
        <f t="shared" si="2"/>
        <v>0</v>
      </c>
    </row>
    <row r="215" spans="1:7" x14ac:dyDescent="0.35">
      <c r="A215" s="17"/>
      <c r="B215" s="17"/>
      <c r="C215" s="17"/>
      <c r="D215" s="29"/>
      <c r="E215" s="17"/>
      <c r="F215" s="17"/>
      <c r="G215" s="11">
        <f t="shared" si="2"/>
        <v>0</v>
      </c>
    </row>
    <row r="216" spans="1:7" x14ac:dyDescent="0.35">
      <c r="A216" s="17"/>
      <c r="B216" s="17"/>
      <c r="C216" s="17"/>
      <c r="D216" s="29"/>
      <c r="E216" s="17"/>
      <c r="F216" s="17"/>
      <c r="G216" s="11">
        <f t="shared" si="2"/>
        <v>0</v>
      </c>
    </row>
    <row r="217" spans="1:7" x14ac:dyDescent="0.35">
      <c r="A217" s="17"/>
      <c r="B217" s="17"/>
      <c r="C217" s="17"/>
      <c r="D217" s="29"/>
      <c r="E217" s="17"/>
      <c r="F217" s="17"/>
      <c r="G217" s="11">
        <f t="shared" si="2"/>
        <v>0</v>
      </c>
    </row>
    <row r="218" spans="1:7" x14ac:dyDescent="0.35">
      <c r="A218" s="17"/>
      <c r="B218" s="17"/>
      <c r="C218" s="17"/>
      <c r="D218" s="29"/>
      <c r="E218" s="17"/>
      <c r="F218" s="17"/>
      <c r="G218" s="11">
        <f t="shared" si="2"/>
        <v>0</v>
      </c>
    </row>
    <row r="219" spans="1:7" x14ac:dyDescent="0.35">
      <c r="A219" s="17"/>
      <c r="B219" s="17"/>
      <c r="C219" s="17"/>
      <c r="D219" s="29"/>
      <c r="E219" s="17"/>
      <c r="F219" s="17"/>
      <c r="G219" s="11">
        <f t="shared" si="2"/>
        <v>0</v>
      </c>
    </row>
    <row r="220" spans="1:7" x14ac:dyDescent="0.35">
      <c r="A220" s="17"/>
      <c r="B220" s="17"/>
      <c r="C220" s="17"/>
      <c r="D220" s="29"/>
      <c r="E220" s="17"/>
      <c r="F220" s="17"/>
      <c r="G220" s="11">
        <f t="shared" si="2"/>
        <v>0</v>
      </c>
    </row>
    <row r="221" spans="1:7" x14ac:dyDescent="0.35">
      <c r="A221" s="17"/>
      <c r="B221" s="17"/>
      <c r="C221" s="17"/>
      <c r="D221" s="29"/>
      <c r="E221" s="17"/>
      <c r="F221" s="17"/>
      <c r="G221" s="11">
        <f t="shared" si="2"/>
        <v>0</v>
      </c>
    </row>
    <row r="222" spans="1:7" x14ac:dyDescent="0.35">
      <c r="A222" s="17"/>
      <c r="B222" s="17"/>
      <c r="C222" s="17"/>
      <c r="D222" s="29"/>
      <c r="E222" s="17"/>
      <c r="F222" s="17"/>
      <c r="G222" s="11">
        <f t="shared" si="2"/>
        <v>0</v>
      </c>
    </row>
    <row r="223" spans="1:7" x14ac:dyDescent="0.35">
      <c r="A223" s="17"/>
      <c r="B223" s="17"/>
      <c r="C223" s="17"/>
      <c r="D223" s="29"/>
      <c r="E223" s="17"/>
      <c r="F223" s="17"/>
      <c r="G223" s="11">
        <f t="shared" si="2"/>
        <v>0</v>
      </c>
    </row>
    <row r="224" spans="1:7" x14ac:dyDescent="0.35">
      <c r="A224" s="17"/>
      <c r="B224" s="25"/>
      <c r="C224" s="17"/>
      <c r="D224" s="29"/>
      <c r="E224" s="17"/>
      <c r="F224" s="17"/>
      <c r="G224" s="11">
        <f t="shared" si="2"/>
        <v>0</v>
      </c>
    </row>
    <row r="225" spans="1:7" x14ac:dyDescent="0.35">
      <c r="A225" s="17"/>
      <c r="B225" s="63"/>
      <c r="C225" s="25"/>
      <c r="D225" s="64"/>
      <c r="E225" s="25"/>
      <c r="F225" s="25"/>
      <c r="G225" s="11">
        <f t="shared" si="2"/>
        <v>0</v>
      </c>
    </row>
    <row r="226" spans="1:7" x14ac:dyDescent="0.35">
      <c r="A226" s="17"/>
      <c r="B226" s="66"/>
      <c r="C226" s="25"/>
      <c r="D226" s="64"/>
      <c r="E226" s="22"/>
      <c r="F226" s="22"/>
      <c r="G226" s="11">
        <f t="shared" si="2"/>
        <v>0</v>
      </c>
    </row>
    <row r="227" spans="1:7" x14ac:dyDescent="0.35">
      <c r="A227" s="35"/>
      <c r="B227" s="63"/>
      <c r="C227" s="25"/>
      <c r="D227" s="64"/>
      <c r="E227" s="22"/>
      <c r="F227" s="22"/>
      <c r="G227" s="11">
        <f t="shared" si="2"/>
        <v>0</v>
      </c>
    </row>
    <row r="228" spans="1:7" x14ac:dyDescent="0.35">
      <c r="A228" s="35"/>
      <c r="B228" s="63"/>
      <c r="C228" s="25"/>
      <c r="D228" s="64"/>
      <c r="E228" s="22"/>
      <c r="F228" s="22"/>
      <c r="G228" s="11">
        <f t="shared" si="2"/>
        <v>0</v>
      </c>
    </row>
    <row r="229" spans="1:7" x14ac:dyDescent="0.35">
      <c r="A229" s="35"/>
      <c r="B229" s="63"/>
      <c r="C229" s="25"/>
      <c r="D229" s="64"/>
      <c r="E229" s="22"/>
      <c r="F229" s="22"/>
      <c r="G229" s="11">
        <f t="shared" si="2"/>
        <v>0</v>
      </c>
    </row>
    <row r="230" spans="1:7" x14ac:dyDescent="0.35">
      <c r="A230" s="35"/>
      <c r="B230" s="63"/>
      <c r="C230" s="25"/>
      <c r="D230" s="64"/>
      <c r="E230" s="22"/>
      <c r="F230" s="22"/>
      <c r="G230" s="11">
        <f t="shared" si="2"/>
        <v>0</v>
      </c>
    </row>
    <row r="231" spans="1:7" ht="15" thickBot="1" x14ac:dyDescent="0.4">
      <c r="A231" s="84"/>
      <c r="B231" s="35"/>
      <c r="C231" s="25"/>
      <c r="D231" s="11"/>
      <c r="E231" s="22"/>
      <c r="F231" s="22"/>
      <c r="G231" s="11">
        <f t="shared" si="2"/>
        <v>0</v>
      </c>
    </row>
    <row r="232" spans="1:7" ht="15" thickBot="1" x14ac:dyDescent="0.4">
      <c r="A232" s="40"/>
      <c r="B232" s="599" t="s">
        <v>111</v>
      </c>
      <c r="C232" s="600"/>
      <c r="D232" s="600"/>
      <c r="E232" s="600"/>
      <c r="F232" s="601"/>
      <c r="G232" s="40">
        <f>SUM(G188:G231)</f>
        <v>60000</v>
      </c>
    </row>
    <row r="233" spans="1:7" ht="15" thickBot="1" x14ac:dyDescent="0.4"/>
    <row r="234" spans="1:7" ht="21.5" thickBot="1" x14ac:dyDescent="0.4">
      <c r="A234" s="32" t="s">
        <v>8</v>
      </c>
      <c r="B234" s="32" t="s">
        <v>0</v>
      </c>
      <c r="C234" s="86" t="s">
        <v>1</v>
      </c>
      <c r="D234" s="31" t="s">
        <v>2</v>
      </c>
      <c r="E234" s="87" t="s">
        <v>3</v>
      </c>
      <c r="F234" s="31" t="s">
        <v>4</v>
      </c>
      <c r="G234" s="31" t="s">
        <v>5</v>
      </c>
    </row>
    <row r="235" spans="1:7" x14ac:dyDescent="0.35">
      <c r="A235" s="35"/>
      <c r="B235" s="22"/>
      <c r="C235" s="88" t="s">
        <v>207</v>
      </c>
      <c r="D235" s="11"/>
      <c r="E235" s="89"/>
      <c r="F235" s="22"/>
      <c r="G235" s="11"/>
    </row>
    <row r="236" spans="1:7" x14ac:dyDescent="0.35">
      <c r="A236" s="35"/>
      <c r="B236" s="22"/>
      <c r="C236" s="90"/>
      <c r="D236" s="11"/>
      <c r="E236" s="89"/>
      <c r="F236" s="22"/>
      <c r="G236" s="11"/>
    </row>
    <row r="237" spans="1:7" x14ac:dyDescent="0.35">
      <c r="A237" s="17"/>
      <c r="B237" s="29" t="s">
        <v>208</v>
      </c>
      <c r="C237" s="90" t="s">
        <v>209</v>
      </c>
      <c r="D237" s="29"/>
      <c r="E237" s="89"/>
      <c r="F237" s="48"/>
      <c r="G237" s="11"/>
    </row>
    <row r="238" spans="1:7" ht="60" x14ac:dyDescent="0.35">
      <c r="A238" s="17"/>
      <c r="B238" s="17" t="s">
        <v>210</v>
      </c>
      <c r="C238" s="91" t="s">
        <v>211</v>
      </c>
      <c r="D238" s="11" t="s">
        <v>125</v>
      </c>
      <c r="E238" s="22">
        <v>735</v>
      </c>
      <c r="F238" s="43">
        <v>35.299999999999997</v>
      </c>
      <c r="G238" s="11">
        <f t="shared" ref="G238:G270" si="3">E238*F238</f>
        <v>25945.499999999996</v>
      </c>
    </row>
    <row r="239" spans="1:7" x14ac:dyDescent="0.35">
      <c r="A239" s="17"/>
      <c r="B239" s="17" t="s">
        <v>213</v>
      </c>
      <c r="C239" s="90" t="s">
        <v>214</v>
      </c>
      <c r="D239" s="29"/>
      <c r="E239" s="92"/>
      <c r="F239" s="17"/>
      <c r="G239" s="11">
        <f t="shared" si="3"/>
        <v>0</v>
      </c>
    </row>
    <row r="240" spans="1:7" ht="20" x14ac:dyDescent="0.35">
      <c r="A240" s="17"/>
      <c r="B240" s="17" t="s">
        <v>215</v>
      </c>
      <c r="C240" s="93" t="s">
        <v>216</v>
      </c>
      <c r="D240" s="11" t="s">
        <v>126</v>
      </c>
      <c r="E240" s="92">
        <v>307</v>
      </c>
      <c r="F240" s="43">
        <v>105</v>
      </c>
      <c r="G240" s="11">
        <f t="shared" si="3"/>
        <v>32235</v>
      </c>
    </row>
    <row r="241" spans="1:7" ht="20" x14ac:dyDescent="0.35">
      <c r="A241" s="17"/>
      <c r="B241" s="17" t="s">
        <v>217</v>
      </c>
      <c r="C241" s="93" t="s">
        <v>218</v>
      </c>
      <c r="D241" s="11" t="s">
        <v>126</v>
      </c>
      <c r="E241" s="92">
        <v>10</v>
      </c>
      <c r="F241" s="43">
        <v>294.13</v>
      </c>
      <c r="G241" s="11" t="s">
        <v>7</v>
      </c>
    </row>
    <row r="242" spans="1:7" x14ac:dyDescent="0.35">
      <c r="A242" s="17"/>
      <c r="B242" s="17" t="s">
        <v>219</v>
      </c>
      <c r="C242" s="93" t="s">
        <v>220</v>
      </c>
      <c r="D242" s="11" t="s">
        <v>126</v>
      </c>
      <c r="E242" s="92">
        <v>0</v>
      </c>
      <c r="F242" s="43">
        <v>1464.79</v>
      </c>
      <c r="G242" s="11" t="s">
        <v>7</v>
      </c>
    </row>
    <row r="243" spans="1:7" ht="20" x14ac:dyDescent="0.35">
      <c r="A243" s="17"/>
      <c r="B243" s="17" t="s">
        <v>221</v>
      </c>
      <c r="C243" s="93" t="s">
        <v>222</v>
      </c>
      <c r="D243" s="11" t="s">
        <v>126</v>
      </c>
      <c r="E243" s="92">
        <v>0</v>
      </c>
      <c r="F243" s="43">
        <v>123.56</v>
      </c>
      <c r="G243" s="11" t="s">
        <v>7</v>
      </c>
    </row>
    <row r="244" spans="1:7" ht="20" x14ac:dyDescent="0.35">
      <c r="A244" s="17"/>
      <c r="B244" s="17" t="s">
        <v>223</v>
      </c>
      <c r="C244" s="93" t="s">
        <v>224</v>
      </c>
      <c r="D244" s="11" t="s">
        <v>126</v>
      </c>
      <c r="E244" s="92">
        <v>0</v>
      </c>
      <c r="F244" s="43">
        <v>398.76</v>
      </c>
      <c r="G244" s="11" t="s">
        <v>7</v>
      </c>
    </row>
    <row r="245" spans="1:7" ht="20" x14ac:dyDescent="0.35">
      <c r="A245" s="17"/>
      <c r="B245" s="17" t="s">
        <v>225</v>
      </c>
      <c r="C245" s="93" t="s">
        <v>226</v>
      </c>
      <c r="D245" s="11"/>
      <c r="E245" s="92"/>
      <c r="F245" s="17"/>
      <c r="G245" s="11">
        <f t="shared" si="3"/>
        <v>0</v>
      </c>
    </row>
    <row r="246" spans="1:7" x14ac:dyDescent="0.35">
      <c r="A246" s="17"/>
      <c r="B246" s="17" t="s">
        <v>227</v>
      </c>
      <c r="C246" s="93" t="s">
        <v>228</v>
      </c>
      <c r="D246" s="11" t="s">
        <v>126</v>
      </c>
      <c r="E246" s="92">
        <v>0</v>
      </c>
      <c r="F246" s="43"/>
      <c r="G246" s="11">
        <f t="shared" si="3"/>
        <v>0</v>
      </c>
    </row>
    <row r="247" spans="1:7" x14ac:dyDescent="0.35">
      <c r="A247" s="17"/>
      <c r="B247" s="17" t="s">
        <v>229</v>
      </c>
      <c r="C247" s="93" t="s">
        <v>230</v>
      </c>
      <c r="D247" s="11" t="s">
        <v>126</v>
      </c>
      <c r="E247" s="92">
        <v>0</v>
      </c>
      <c r="F247" s="43">
        <v>3428.97</v>
      </c>
      <c r="G247" s="11" t="s">
        <v>7</v>
      </c>
    </row>
    <row r="248" spans="1:7" x14ac:dyDescent="0.35">
      <c r="A248" s="17"/>
      <c r="B248" s="17"/>
      <c r="C248" s="93"/>
      <c r="D248" s="29"/>
      <c r="E248" s="92"/>
      <c r="F248" s="17"/>
      <c r="G248" s="11">
        <f t="shared" si="3"/>
        <v>0</v>
      </c>
    </row>
    <row r="249" spans="1:7" x14ac:dyDescent="0.35">
      <c r="A249" s="17"/>
      <c r="B249" s="17"/>
      <c r="C249" s="90" t="s">
        <v>231</v>
      </c>
      <c r="D249" s="29"/>
      <c r="E249" s="92"/>
      <c r="F249" s="17"/>
      <c r="G249" s="11">
        <f t="shared" si="3"/>
        <v>0</v>
      </c>
    </row>
    <row r="250" spans="1:7" x14ac:dyDescent="0.35">
      <c r="A250" s="17"/>
      <c r="B250" s="17" t="s">
        <v>232</v>
      </c>
      <c r="C250" s="93" t="s">
        <v>233</v>
      </c>
      <c r="D250" s="11"/>
      <c r="E250" s="92"/>
      <c r="F250" s="17"/>
      <c r="G250" s="11">
        <f t="shared" si="3"/>
        <v>0</v>
      </c>
    </row>
    <row r="251" spans="1:7" ht="20" x14ac:dyDescent="0.35">
      <c r="A251" s="17"/>
      <c r="B251" s="17" t="s">
        <v>234</v>
      </c>
      <c r="C251" s="93" t="s">
        <v>235</v>
      </c>
      <c r="D251" s="11" t="s">
        <v>126</v>
      </c>
      <c r="E251" s="92">
        <v>55</v>
      </c>
      <c r="F251" s="43">
        <v>76</v>
      </c>
      <c r="G251" s="11">
        <f t="shared" si="3"/>
        <v>4180</v>
      </c>
    </row>
    <row r="252" spans="1:7" x14ac:dyDescent="0.35">
      <c r="A252" s="17"/>
      <c r="B252" s="17" t="s">
        <v>236</v>
      </c>
      <c r="C252" s="93" t="s">
        <v>237</v>
      </c>
      <c r="D252" s="11" t="s">
        <v>126</v>
      </c>
      <c r="E252" s="92">
        <v>146</v>
      </c>
      <c r="F252" s="43">
        <v>74</v>
      </c>
      <c r="G252" s="11">
        <f t="shared" si="3"/>
        <v>10804</v>
      </c>
    </row>
    <row r="253" spans="1:7" x14ac:dyDescent="0.35">
      <c r="A253" s="17"/>
      <c r="B253" s="17" t="s">
        <v>238</v>
      </c>
      <c r="C253" s="93" t="s">
        <v>239</v>
      </c>
      <c r="D253" s="11" t="s">
        <v>126</v>
      </c>
      <c r="E253" s="92">
        <v>0</v>
      </c>
      <c r="F253" s="43">
        <v>288</v>
      </c>
      <c r="G253" s="11" t="s">
        <v>7</v>
      </c>
    </row>
    <row r="254" spans="1:7" x14ac:dyDescent="0.35">
      <c r="A254" s="17"/>
      <c r="B254" s="17"/>
      <c r="C254" s="93"/>
      <c r="D254" s="11"/>
      <c r="E254" s="92"/>
      <c r="F254" s="17"/>
      <c r="G254" s="11">
        <f t="shared" si="3"/>
        <v>0</v>
      </c>
    </row>
    <row r="255" spans="1:7" x14ac:dyDescent="0.35">
      <c r="A255" s="17"/>
      <c r="B255" s="17"/>
      <c r="C255" s="90" t="s">
        <v>240</v>
      </c>
      <c r="D255" s="29"/>
      <c r="E255" s="94"/>
      <c r="F255" s="17"/>
      <c r="G255" s="11">
        <f t="shared" si="3"/>
        <v>0</v>
      </c>
    </row>
    <row r="256" spans="1:7" ht="20" x14ac:dyDescent="0.35">
      <c r="A256" s="17"/>
      <c r="B256" s="17" t="s">
        <v>241</v>
      </c>
      <c r="C256" s="93" t="s">
        <v>242</v>
      </c>
      <c r="D256" s="29"/>
      <c r="E256" s="94"/>
      <c r="F256" s="17"/>
      <c r="G256" s="11">
        <f t="shared" si="3"/>
        <v>0</v>
      </c>
    </row>
    <row r="257" spans="1:7" x14ac:dyDescent="0.35">
      <c r="A257" s="17"/>
      <c r="B257" s="17" t="s">
        <v>243</v>
      </c>
      <c r="C257" s="93" t="s">
        <v>244</v>
      </c>
      <c r="D257" s="29" t="s">
        <v>212</v>
      </c>
      <c r="E257" s="94">
        <v>40</v>
      </c>
      <c r="F257" s="43">
        <v>850</v>
      </c>
      <c r="G257" s="11">
        <f t="shared" si="3"/>
        <v>34000</v>
      </c>
    </row>
    <row r="258" spans="1:7" x14ac:dyDescent="0.35">
      <c r="A258" s="17"/>
      <c r="B258" s="17"/>
      <c r="C258" s="93"/>
      <c r="D258" s="29"/>
      <c r="E258" s="94"/>
      <c r="F258" s="17"/>
      <c r="G258" s="11">
        <f t="shared" si="3"/>
        <v>0</v>
      </c>
    </row>
    <row r="259" spans="1:7" x14ac:dyDescent="0.35">
      <c r="A259" s="17"/>
      <c r="B259" s="17"/>
      <c r="C259" s="90" t="s">
        <v>245</v>
      </c>
      <c r="D259" s="29"/>
      <c r="E259" s="94"/>
      <c r="F259" s="17"/>
      <c r="G259" s="11">
        <f t="shared" si="3"/>
        <v>0</v>
      </c>
    </row>
    <row r="260" spans="1:7" x14ac:dyDescent="0.35">
      <c r="A260" s="17"/>
      <c r="B260" s="17" t="s">
        <v>246</v>
      </c>
      <c r="C260" s="93" t="s">
        <v>490</v>
      </c>
      <c r="D260" s="29" t="s">
        <v>212</v>
      </c>
      <c r="E260" s="94">
        <v>0</v>
      </c>
      <c r="F260" s="43"/>
      <c r="G260" s="11">
        <f t="shared" si="3"/>
        <v>0</v>
      </c>
    </row>
    <row r="261" spans="1:7" x14ac:dyDescent="0.35">
      <c r="A261" s="17"/>
      <c r="B261" s="17"/>
      <c r="C261" s="93"/>
      <c r="D261" s="29"/>
      <c r="E261" s="94"/>
      <c r="F261" s="17"/>
      <c r="G261" s="11"/>
    </row>
    <row r="262" spans="1:7" ht="20" x14ac:dyDescent="0.35">
      <c r="A262" s="17"/>
      <c r="B262" s="17" t="s">
        <v>247</v>
      </c>
      <c r="C262" s="93" t="s">
        <v>248</v>
      </c>
      <c r="D262" s="29" t="s">
        <v>131</v>
      </c>
      <c r="E262" s="94">
        <v>0</v>
      </c>
      <c r="F262" s="43"/>
      <c r="G262" s="11"/>
    </row>
    <row r="263" spans="1:7" x14ac:dyDescent="0.35">
      <c r="A263" s="17"/>
      <c r="B263" s="17"/>
      <c r="C263" s="93"/>
      <c r="D263" s="29"/>
      <c r="E263" s="94"/>
      <c r="F263" s="17"/>
      <c r="G263" s="11"/>
    </row>
    <row r="264" spans="1:7" ht="20" x14ac:dyDescent="0.35">
      <c r="A264" s="17"/>
      <c r="B264" s="17" t="s">
        <v>249</v>
      </c>
      <c r="C264" s="93" t="s">
        <v>250</v>
      </c>
      <c r="D264" s="29" t="s">
        <v>131</v>
      </c>
      <c r="E264" s="94">
        <v>16</v>
      </c>
      <c r="F264" s="43">
        <v>3277.86</v>
      </c>
      <c r="G264" s="11">
        <f t="shared" si="3"/>
        <v>52445.760000000002</v>
      </c>
    </row>
    <row r="265" spans="1:7" x14ac:dyDescent="0.35">
      <c r="A265" s="17"/>
      <c r="B265" s="17"/>
      <c r="C265" s="93"/>
      <c r="D265" s="29"/>
      <c r="E265" s="94"/>
      <c r="F265" s="17"/>
      <c r="G265" s="11">
        <f t="shared" si="3"/>
        <v>0</v>
      </c>
    </row>
    <row r="266" spans="1:7" x14ac:dyDescent="0.35">
      <c r="A266" s="17"/>
      <c r="B266" s="17"/>
      <c r="C266" s="90" t="s">
        <v>251</v>
      </c>
      <c r="D266" s="29"/>
      <c r="E266" s="94"/>
      <c r="F266" s="17"/>
      <c r="G266" s="11">
        <f t="shared" si="3"/>
        <v>0</v>
      </c>
    </row>
    <row r="267" spans="1:7" ht="20" x14ac:dyDescent="0.35">
      <c r="A267" s="17"/>
      <c r="B267" s="17" t="s">
        <v>252</v>
      </c>
      <c r="C267" s="93" t="s">
        <v>253</v>
      </c>
      <c r="D267" s="29"/>
      <c r="E267" s="94"/>
      <c r="F267" s="17"/>
      <c r="G267" s="11">
        <f t="shared" si="3"/>
        <v>0</v>
      </c>
    </row>
    <row r="268" spans="1:7" x14ac:dyDescent="0.35">
      <c r="A268" s="17"/>
      <c r="B268" s="17" t="s">
        <v>254</v>
      </c>
      <c r="C268" s="93" t="s">
        <v>255</v>
      </c>
      <c r="D268" s="29" t="s">
        <v>131</v>
      </c>
      <c r="E268" s="94">
        <v>0</v>
      </c>
      <c r="F268" s="43"/>
      <c r="G268" s="11">
        <f t="shared" si="3"/>
        <v>0</v>
      </c>
    </row>
    <row r="269" spans="1:7" x14ac:dyDescent="0.35">
      <c r="A269" s="17"/>
      <c r="B269" s="17"/>
      <c r="C269" s="93"/>
      <c r="D269" s="29"/>
      <c r="E269" s="94"/>
      <c r="F269" s="17"/>
      <c r="G269" s="11">
        <f t="shared" si="3"/>
        <v>0</v>
      </c>
    </row>
    <row r="270" spans="1:7" ht="15" thickBot="1" x14ac:dyDescent="0.4">
      <c r="A270" s="229"/>
      <c r="B270" s="229" t="s">
        <v>256</v>
      </c>
      <c r="C270" s="230" t="s">
        <v>257</v>
      </c>
      <c r="D270" s="284" t="s">
        <v>131</v>
      </c>
      <c r="E270" s="231">
        <v>0</v>
      </c>
      <c r="F270" s="232"/>
      <c r="G270" s="223">
        <f t="shared" si="3"/>
        <v>0</v>
      </c>
    </row>
    <row r="271" spans="1:7" ht="15" thickBot="1" x14ac:dyDescent="0.4">
      <c r="A271" s="40"/>
      <c r="B271" s="599" t="s">
        <v>258</v>
      </c>
      <c r="C271" s="600"/>
      <c r="D271" s="600"/>
      <c r="E271" s="600"/>
      <c r="F271" s="601"/>
      <c r="G271" s="40">
        <f>SUM(G235:G270)</f>
        <v>159610.26</v>
      </c>
    </row>
    <row r="272" spans="1:7" ht="15" thickBot="1" x14ac:dyDescent="0.4">
      <c r="A272" s="176"/>
      <c r="B272" s="177"/>
      <c r="C272" s="177"/>
      <c r="D272" s="177"/>
      <c r="E272" s="177"/>
      <c r="F272" s="177"/>
      <c r="G272" s="176"/>
    </row>
    <row r="273" spans="1:7" ht="21.5" thickBot="1" x14ac:dyDescent="0.4">
      <c r="A273" s="173" t="s">
        <v>8</v>
      </c>
      <c r="B273" s="173" t="s">
        <v>0</v>
      </c>
      <c r="C273" s="174" t="s">
        <v>1</v>
      </c>
      <c r="D273" s="174" t="s">
        <v>2</v>
      </c>
      <c r="E273" s="188" t="s">
        <v>3</v>
      </c>
      <c r="F273" s="174" t="s">
        <v>4</v>
      </c>
      <c r="G273" s="31" t="s">
        <v>5</v>
      </c>
    </row>
    <row r="274" spans="1:7" x14ac:dyDescent="0.35">
      <c r="A274" s="35"/>
      <c r="B274" s="27"/>
      <c r="C274" s="36"/>
      <c r="D274" s="11"/>
      <c r="E274" s="189"/>
      <c r="F274" s="13"/>
      <c r="G274" s="11"/>
    </row>
    <row r="275" spans="1:7" x14ac:dyDescent="0.35">
      <c r="A275" s="34"/>
      <c r="B275" s="217"/>
      <c r="C275" s="45" t="s">
        <v>316</v>
      </c>
      <c r="D275" s="11"/>
      <c r="E275" s="189"/>
      <c r="F275" s="13"/>
      <c r="G275" s="11"/>
    </row>
    <row r="276" spans="1:7" x14ac:dyDescent="0.35">
      <c r="A276" s="34"/>
      <c r="B276" s="217"/>
      <c r="C276" s="45"/>
      <c r="D276" s="11"/>
      <c r="E276" s="189"/>
      <c r="F276" s="13"/>
      <c r="G276" s="11"/>
    </row>
    <row r="277" spans="1:7" x14ac:dyDescent="0.35">
      <c r="A277" s="34"/>
      <c r="B277" s="217"/>
      <c r="C277" s="45"/>
      <c r="D277" s="11"/>
      <c r="E277" s="189"/>
      <c r="F277" s="13"/>
      <c r="G277" s="11"/>
    </row>
    <row r="278" spans="1:7" x14ac:dyDescent="0.35">
      <c r="A278" s="25" t="s">
        <v>308</v>
      </c>
      <c r="B278" s="179"/>
      <c r="C278" s="61" t="s">
        <v>309</v>
      </c>
      <c r="D278" s="11"/>
      <c r="E278" s="22"/>
      <c r="F278" s="48"/>
      <c r="G278" s="11"/>
    </row>
    <row r="279" spans="1:7" x14ac:dyDescent="0.35">
      <c r="A279" s="216" t="s">
        <v>310</v>
      </c>
      <c r="B279" s="200"/>
      <c r="C279" s="208" t="s">
        <v>311</v>
      </c>
      <c r="D279" s="11" t="s">
        <v>126</v>
      </c>
      <c r="E279" s="191">
        <v>45</v>
      </c>
      <c r="F279" s="43">
        <v>301.54000000000002</v>
      </c>
      <c r="G279" s="11">
        <f>E279*F279</f>
        <v>13569.300000000001</v>
      </c>
    </row>
    <row r="280" spans="1:7" x14ac:dyDescent="0.35">
      <c r="A280" s="178"/>
      <c r="B280" s="200"/>
      <c r="C280" s="205"/>
      <c r="D280" s="280"/>
      <c r="E280" s="191"/>
      <c r="F280" s="193"/>
      <c r="G280" s="11"/>
    </row>
    <row r="281" spans="1:7" x14ac:dyDescent="0.35">
      <c r="A281" s="216" t="s">
        <v>312</v>
      </c>
      <c r="B281" s="190"/>
      <c r="C281" s="61" t="s">
        <v>313</v>
      </c>
      <c r="D281" s="280"/>
      <c r="E281" s="193"/>
      <c r="F281" s="196"/>
      <c r="G281" s="11"/>
    </row>
    <row r="282" spans="1:7" x14ac:dyDescent="0.35">
      <c r="A282" s="178"/>
      <c r="B282" s="200"/>
      <c r="C282" s="201" t="s">
        <v>314</v>
      </c>
      <c r="D282" s="280" t="s">
        <v>307</v>
      </c>
      <c r="E282" s="193">
        <v>3</v>
      </c>
      <c r="F282" s="43">
        <v>1850</v>
      </c>
      <c r="G282" s="11">
        <f>E282*F282</f>
        <v>5550</v>
      </c>
    </row>
    <row r="283" spans="1:7" x14ac:dyDescent="0.35">
      <c r="A283" s="178"/>
      <c r="B283" s="200"/>
      <c r="C283" s="204"/>
      <c r="D283" s="280"/>
      <c r="E283" s="193"/>
      <c r="F283" s="175"/>
      <c r="G283" s="11"/>
    </row>
    <row r="284" spans="1:7" x14ac:dyDescent="0.35">
      <c r="A284" s="210"/>
      <c r="B284" s="185"/>
      <c r="C284" s="211"/>
      <c r="D284" s="285"/>
      <c r="E284" s="191"/>
      <c r="F284" s="193"/>
      <c r="G284" s="11"/>
    </row>
    <row r="285" spans="1:7" x14ac:dyDescent="0.35">
      <c r="A285" s="179"/>
      <c r="B285" s="209"/>
      <c r="C285" s="207"/>
      <c r="D285" s="280"/>
      <c r="E285" s="193"/>
      <c r="F285" s="196"/>
      <c r="G285" s="11"/>
    </row>
    <row r="286" spans="1:7" x14ac:dyDescent="0.35">
      <c r="A286" s="179"/>
      <c r="B286" s="209"/>
      <c r="C286" s="207"/>
      <c r="D286" s="280"/>
      <c r="E286" s="193"/>
      <c r="F286" s="196"/>
      <c r="G286" s="199"/>
    </row>
    <row r="287" spans="1:7" x14ac:dyDescent="0.35">
      <c r="A287" s="178"/>
      <c r="B287" s="200"/>
      <c r="C287" s="205"/>
      <c r="D287" s="280"/>
      <c r="E287" s="193"/>
      <c r="F287" s="196"/>
      <c r="G287" s="199"/>
    </row>
    <row r="288" spans="1:7" x14ac:dyDescent="0.35">
      <c r="A288" s="178"/>
      <c r="B288" s="190"/>
      <c r="C288" s="201"/>
      <c r="D288" s="280"/>
      <c r="E288" s="193"/>
      <c r="F288" s="196"/>
      <c r="G288" s="199"/>
    </row>
    <row r="289" spans="1:7" x14ac:dyDescent="0.35">
      <c r="A289" s="178"/>
      <c r="B289" s="200"/>
      <c r="C289" s="201"/>
      <c r="D289" s="280"/>
      <c r="E289" s="193"/>
      <c r="F289" s="196"/>
      <c r="G289" s="199"/>
    </row>
    <row r="290" spans="1:7" x14ac:dyDescent="0.35">
      <c r="A290" s="178"/>
      <c r="B290" s="190"/>
      <c r="C290" s="201"/>
      <c r="D290" s="280"/>
      <c r="E290" s="193"/>
      <c r="F290" s="196"/>
      <c r="G290" s="199"/>
    </row>
    <row r="291" spans="1:7" x14ac:dyDescent="0.35">
      <c r="A291" s="178"/>
      <c r="B291" s="200"/>
      <c r="C291" s="205"/>
      <c r="D291" s="280"/>
      <c r="E291" s="194"/>
      <c r="F291" s="196"/>
      <c r="G291" s="199"/>
    </row>
    <row r="292" spans="1:7" x14ac:dyDescent="0.35">
      <c r="A292" s="178"/>
      <c r="B292" s="200"/>
      <c r="C292" s="205"/>
      <c r="D292" s="280"/>
      <c r="E292" s="194"/>
      <c r="F292" s="196"/>
      <c r="G292" s="199"/>
    </row>
    <row r="293" spans="1:7" x14ac:dyDescent="0.35">
      <c r="A293" s="179"/>
      <c r="B293" s="200"/>
      <c r="C293" s="204"/>
      <c r="D293" s="280"/>
      <c r="E293" s="194"/>
      <c r="F293" s="196"/>
      <c r="G293" s="199"/>
    </row>
    <row r="294" spans="1:7" x14ac:dyDescent="0.35">
      <c r="A294" s="178"/>
      <c r="B294" s="200"/>
      <c r="C294" s="204"/>
      <c r="D294" s="280"/>
      <c r="E294" s="194"/>
      <c r="F294" s="196"/>
      <c r="G294" s="199"/>
    </row>
    <row r="295" spans="1:7" x14ac:dyDescent="0.35">
      <c r="A295" s="178"/>
      <c r="B295" s="200"/>
      <c r="C295" s="205"/>
      <c r="D295" s="280"/>
      <c r="E295" s="195"/>
      <c r="F295" s="194"/>
      <c r="G295" s="199"/>
    </row>
    <row r="296" spans="1:7" x14ac:dyDescent="0.35">
      <c r="A296" s="179"/>
      <c r="B296" s="200"/>
      <c r="C296" s="205"/>
      <c r="D296" s="280"/>
      <c r="E296" s="191"/>
      <c r="F296" s="194"/>
      <c r="G296" s="199"/>
    </row>
    <row r="297" spans="1:7" x14ac:dyDescent="0.35">
      <c r="A297" s="180"/>
      <c r="B297" s="190"/>
      <c r="C297" s="201"/>
      <c r="D297" s="280"/>
      <c r="E297" s="191"/>
      <c r="F297" s="194"/>
      <c r="G297" s="199"/>
    </row>
    <row r="298" spans="1:7" x14ac:dyDescent="0.35">
      <c r="A298" s="178"/>
      <c r="B298" s="190"/>
      <c r="C298" s="208"/>
      <c r="D298" s="280"/>
      <c r="E298" s="191"/>
      <c r="F298" s="193"/>
      <c r="G298" s="199"/>
    </row>
    <row r="299" spans="1:7" x14ac:dyDescent="0.35">
      <c r="A299" s="178"/>
      <c r="B299" s="200"/>
      <c r="C299" s="208"/>
      <c r="D299" s="280"/>
      <c r="E299" s="191"/>
      <c r="F299" s="193"/>
      <c r="G299" s="199"/>
    </row>
    <row r="300" spans="1:7" x14ac:dyDescent="0.35">
      <c r="A300" s="178"/>
      <c r="B300" s="200"/>
      <c r="C300" s="201"/>
      <c r="D300" s="286"/>
      <c r="E300" s="191"/>
      <c r="F300" s="193"/>
      <c r="G300" s="199"/>
    </row>
    <row r="301" spans="1:7" x14ac:dyDescent="0.35">
      <c r="A301" s="180"/>
      <c r="B301" s="190"/>
      <c r="C301" s="201"/>
      <c r="D301" s="280"/>
      <c r="E301" s="191"/>
      <c r="F301" s="194"/>
      <c r="G301" s="199"/>
    </row>
    <row r="302" spans="1:7" x14ac:dyDescent="0.35">
      <c r="A302" s="178"/>
      <c r="B302" s="190"/>
      <c r="C302" s="201"/>
      <c r="D302" s="280"/>
      <c r="E302" s="191"/>
      <c r="F302" s="194"/>
      <c r="G302" s="199"/>
    </row>
    <row r="303" spans="1:7" x14ac:dyDescent="0.35">
      <c r="A303" s="180"/>
      <c r="B303" s="200"/>
      <c r="C303" s="201"/>
      <c r="D303" s="280"/>
      <c r="E303" s="191"/>
      <c r="F303" s="193"/>
      <c r="G303" s="199"/>
    </row>
    <row r="304" spans="1:7" x14ac:dyDescent="0.35">
      <c r="A304" s="180"/>
      <c r="B304" s="200"/>
      <c r="C304" s="201"/>
      <c r="D304" s="280"/>
      <c r="E304" s="191"/>
      <c r="F304" s="193"/>
      <c r="G304" s="199"/>
    </row>
    <row r="305" spans="1:7" x14ac:dyDescent="0.35">
      <c r="A305" s="180"/>
      <c r="B305" s="200"/>
      <c r="C305" s="201"/>
      <c r="D305" s="280"/>
      <c r="E305" s="191"/>
      <c r="F305" s="193"/>
      <c r="G305" s="199"/>
    </row>
    <row r="306" spans="1:7" x14ac:dyDescent="0.35">
      <c r="A306" s="178"/>
      <c r="B306" s="190"/>
      <c r="C306" s="201"/>
      <c r="D306" s="280"/>
      <c r="E306" s="191"/>
      <c r="F306" s="194"/>
      <c r="G306" s="199"/>
    </row>
    <row r="307" spans="1:7" x14ac:dyDescent="0.35">
      <c r="A307" s="180"/>
      <c r="B307" s="190"/>
      <c r="C307" s="201"/>
      <c r="D307" s="280"/>
      <c r="E307" s="191"/>
      <c r="F307" s="194"/>
      <c r="G307" s="199"/>
    </row>
    <row r="308" spans="1:7" x14ac:dyDescent="0.35">
      <c r="A308" s="180"/>
      <c r="B308" s="200"/>
      <c r="C308" s="201"/>
      <c r="D308" s="280"/>
      <c r="E308" s="191"/>
      <c r="F308" s="193"/>
      <c r="G308" s="199"/>
    </row>
    <row r="309" spans="1:7" x14ac:dyDescent="0.35">
      <c r="A309" s="178"/>
      <c r="B309" s="200"/>
      <c r="C309" s="201"/>
      <c r="D309" s="280"/>
      <c r="E309" s="191"/>
      <c r="F309" s="193"/>
      <c r="G309" s="199"/>
    </row>
    <row r="310" spans="1:7" x14ac:dyDescent="0.35">
      <c r="A310" s="178"/>
      <c r="B310" s="200"/>
      <c r="C310" s="201"/>
      <c r="D310" s="280"/>
      <c r="E310" s="191"/>
      <c r="F310" s="193"/>
      <c r="G310" s="199"/>
    </row>
    <row r="311" spans="1:7" x14ac:dyDescent="0.35">
      <c r="A311" s="180"/>
      <c r="B311" s="200"/>
      <c r="C311" s="201"/>
      <c r="D311" s="280"/>
      <c r="E311" s="191"/>
      <c r="F311" s="193"/>
      <c r="G311" s="199"/>
    </row>
    <row r="312" spans="1:7" x14ac:dyDescent="0.35">
      <c r="A312" s="183"/>
      <c r="B312" s="184"/>
      <c r="C312" s="186"/>
      <c r="D312" s="287"/>
      <c r="E312" s="192"/>
      <c r="F312" s="198"/>
      <c r="G312" s="199"/>
    </row>
    <row r="313" spans="1:7" x14ac:dyDescent="0.35">
      <c r="A313" s="178"/>
      <c r="B313" s="200"/>
      <c r="C313" s="201"/>
      <c r="D313" s="280"/>
      <c r="E313" s="191"/>
      <c r="F313" s="193"/>
      <c r="G313" s="199"/>
    </row>
    <row r="314" spans="1:7" x14ac:dyDescent="0.35">
      <c r="A314" s="178"/>
      <c r="B314" s="190"/>
      <c r="C314" s="201"/>
      <c r="D314" s="280"/>
      <c r="E314" s="191"/>
      <c r="F314" s="193"/>
      <c r="G314" s="199"/>
    </row>
    <row r="315" spans="1:7" x14ac:dyDescent="0.35">
      <c r="A315" s="178"/>
      <c r="B315" s="200"/>
      <c r="C315" s="201"/>
      <c r="D315" s="280"/>
      <c r="E315" s="191"/>
      <c r="F315" s="193"/>
      <c r="G315" s="199"/>
    </row>
    <row r="316" spans="1:7" x14ac:dyDescent="0.35">
      <c r="A316" s="182"/>
      <c r="B316" s="184"/>
      <c r="C316" s="202"/>
      <c r="D316" s="288"/>
      <c r="E316" s="206"/>
      <c r="F316" s="203"/>
      <c r="G316" s="199"/>
    </row>
    <row r="317" spans="1:7" x14ac:dyDescent="0.35">
      <c r="A317" s="179"/>
      <c r="B317" s="200"/>
      <c r="C317" s="204"/>
      <c r="D317" s="286"/>
      <c r="E317" s="191"/>
      <c r="F317" s="193"/>
      <c r="G317" s="199"/>
    </row>
    <row r="318" spans="1:7" x14ac:dyDescent="0.35">
      <c r="A318" s="179"/>
      <c r="B318" s="200"/>
      <c r="C318" s="205"/>
      <c r="D318" s="280"/>
      <c r="E318" s="191"/>
      <c r="F318" s="193"/>
      <c r="G318" s="199"/>
    </row>
    <row r="319" spans="1:7" x14ac:dyDescent="0.35">
      <c r="A319" s="179"/>
      <c r="B319" s="190"/>
      <c r="C319" s="201"/>
      <c r="D319" s="280"/>
      <c r="E319" s="191"/>
      <c r="F319" s="193"/>
      <c r="G319" s="199"/>
    </row>
    <row r="320" spans="1:7" ht="15" thickBot="1" x14ac:dyDescent="0.4">
      <c r="A320" s="228"/>
      <c r="B320" s="84"/>
      <c r="C320" s="225"/>
      <c r="D320" s="226"/>
      <c r="E320" s="227"/>
      <c r="F320" s="227"/>
      <c r="G320" s="224"/>
    </row>
    <row r="321" spans="1:7" ht="15" thickBot="1" x14ac:dyDescent="0.4">
      <c r="A321" s="40"/>
      <c r="B321" s="602" t="s">
        <v>301</v>
      </c>
      <c r="C321" s="603"/>
      <c r="D321" s="603"/>
      <c r="E321" s="603"/>
      <c r="F321" s="604"/>
      <c r="G321" s="40">
        <f>SUM(G274:G320)</f>
        <v>19119.300000000003</v>
      </c>
    </row>
    <row r="322" spans="1:7" ht="15" thickBot="1" x14ac:dyDescent="0.4">
      <c r="A322" s="75"/>
      <c r="B322" s="74"/>
      <c r="C322" s="74"/>
      <c r="D322" s="74"/>
      <c r="E322" s="74"/>
      <c r="F322" s="74"/>
      <c r="G322" s="75"/>
    </row>
    <row r="323" spans="1:7" ht="21.5" thickBot="1" x14ac:dyDescent="0.4">
      <c r="A323" s="32" t="s">
        <v>8</v>
      </c>
      <c r="B323" s="32" t="s">
        <v>0</v>
      </c>
      <c r="C323" s="31" t="s">
        <v>1</v>
      </c>
      <c r="D323" s="31" t="s">
        <v>2</v>
      </c>
      <c r="E323" s="279" t="s">
        <v>3</v>
      </c>
      <c r="F323" s="31" t="s">
        <v>4</v>
      </c>
      <c r="G323" s="31" t="s">
        <v>5</v>
      </c>
    </row>
    <row r="324" spans="1:7" x14ac:dyDescent="0.35">
      <c r="A324" s="34"/>
      <c r="B324" s="56"/>
      <c r="C324" s="45" t="s">
        <v>317</v>
      </c>
      <c r="D324" s="13"/>
      <c r="E324" s="219"/>
      <c r="F324" s="13"/>
      <c r="G324" s="13"/>
    </row>
    <row r="325" spans="1:7" x14ac:dyDescent="0.35">
      <c r="A325" s="213" t="s">
        <v>315</v>
      </c>
      <c r="B325" s="27"/>
      <c r="C325" s="187"/>
      <c r="D325" s="11"/>
      <c r="E325" s="235"/>
      <c r="F325" s="48"/>
      <c r="G325" s="11"/>
    </row>
    <row r="326" spans="1:7" x14ac:dyDescent="0.35">
      <c r="A326" s="178"/>
      <c r="B326" s="178" t="s">
        <v>270</v>
      </c>
      <c r="C326" s="205" t="s">
        <v>271</v>
      </c>
      <c r="D326" s="286"/>
      <c r="E326" s="236"/>
      <c r="F326" s="193"/>
      <c r="G326" s="196"/>
    </row>
    <row r="327" spans="1:7" x14ac:dyDescent="0.35">
      <c r="A327" s="178"/>
      <c r="B327" s="190"/>
      <c r="C327" s="201" t="s">
        <v>272</v>
      </c>
      <c r="D327" s="280" t="s">
        <v>273</v>
      </c>
      <c r="E327" s="290">
        <v>36</v>
      </c>
      <c r="F327" s="43">
        <v>375</v>
      </c>
      <c r="G327" s="11">
        <f t="shared" ref="G327:G357" si="4">E327*F327</f>
        <v>13500</v>
      </c>
    </row>
    <row r="328" spans="1:7" x14ac:dyDescent="0.35">
      <c r="A328" s="178"/>
      <c r="B328" s="200"/>
      <c r="C328" s="205"/>
      <c r="D328" s="280"/>
      <c r="E328" s="193"/>
      <c r="F328" s="197"/>
      <c r="G328" s="11">
        <f t="shared" si="4"/>
        <v>0</v>
      </c>
    </row>
    <row r="329" spans="1:7" ht="22" x14ac:dyDescent="0.35">
      <c r="A329" s="178"/>
      <c r="B329" s="178" t="s">
        <v>274</v>
      </c>
      <c r="C329" s="204" t="s">
        <v>302</v>
      </c>
      <c r="D329" s="280" t="s">
        <v>273</v>
      </c>
      <c r="E329" s="193">
        <v>270</v>
      </c>
      <c r="F329" s="43">
        <v>375</v>
      </c>
      <c r="G329" s="11">
        <f t="shared" si="4"/>
        <v>101250</v>
      </c>
    </row>
    <row r="330" spans="1:7" x14ac:dyDescent="0.35">
      <c r="A330" s="210"/>
      <c r="B330" s="210"/>
      <c r="C330" s="211"/>
      <c r="D330" s="285"/>
      <c r="E330" s="191"/>
      <c r="F330" s="193"/>
      <c r="G330" s="222">
        <f t="shared" si="4"/>
        <v>0</v>
      </c>
    </row>
    <row r="331" spans="1:7" x14ac:dyDescent="0.35">
      <c r="A331" s="179"/>
      <c r="B331" s="179">
        <v>71.03</v>
      </c>
      <c r="C331" s="207" t="s">
        <v>275</v>
      </c>
      <c r="D331" s="280"/>
      <c r="E331" s="193"/>
      <c r="F331" s="196"/>
      <c r="G331" s="223">
        <f t="shared" si="4"/>
        <v>0</v>
      </c>
    </row>
    <row r="332" spans="1:7" x14ac:dyDescent="0.35">
      <c r="A332" s="178"/>
      <c r="B332" s="178"/>
      <c r="C332" s="201" t="s">
        <v>277</v>
      </c>
      <c r="D332" s="280" t="s">
        <v>273</v>
      </c>
      <c r="E332" s="193">
        <v>270</v>
      </c>
      <c r="F332" s="43">
        <v>22</v>
      </c>
      <c r="G332" s="11">
        <f t="shared" si="4"/>
        <v>5940</v>
      </c>
    </row>
    <row r="333" spans="1:7" x14ac:dyDescent="0.35">
      <c r="A333" s="178"/>
      <c r="B333" s="178"/>
      <c r="C333" s="201" t="s">
        <v>279</v>
      </c>
      <c r="D333" s="280" t="s">
        <v>273</v>
      </c>
      <c r="E333" s="193">
        <v>270</v>
      </c>
      <c r="F333" s="43">
        <v>14</v>
      </c>
      <c r="G333" s="11">
        <f t="shared" si="4"/>
        <v>3780</v>
      </c>
    </row>
    <row r="334" spans="1:7" x14ac:dyDescent="0.35">
      <c r="A334" s="178"/>
      <c r="B334" s="178"/>
      <c r="C334" s="205"/>
      <c r="D334" s="280"/>
      <c r="E334" s="194"/>
      <c r="F334" s="196"/>
      <c r="G334" s="222">
        <f t="shared" si="4"/>
        <v>0</v>
      </c>
    </row>
    <row r="335" spans="1:7" ht="22" x14ac:dyDescent="0.35">
      <c r="A335" s="179"/>
      <c r="B335" s="179">
        <v>71.040000000000006</v>
      </c>
      <c r="C335" s="204" t="s">
        <v>299</v>
      </c>
      <c r="D335" s="280" t="s">
        <v>280</v>
      </c>
      <c r="E335" s="291">
        <v>10</v>
      </c>
      <c r="F335" s="43">
        <v>85</v>
      </c>
      <c r="G335" s="223">
        <f t="shared" si="4"/>
        <v>850</v>
      </c>
    </row>
    <row r="336" spans="1:7" x14ac:dyDescent="0.35">
      <c r="A336" s="178"/>
      <c r="B336" s="178"/>
      <c r="C336" s="205"/>
      <c r="D336" s="280"/>
      <c r="E336" s="195"/>
      <c r="F336" s="194"/>
      <c r="G336" s="11">
        <f t="shared" si="4"/>
        <v>0</v>
      </c>
    </row>
    <row r="337" spans="1:7" x14ac:dyDescent="0.35">
      <c r="A337" s="179"/>
      <c r="B337" s="179">
        <v>71.05</v>
      </c>
      <c r="C337" s="205" t="s">
        <v>298</v>
      </c>
      <c r="D337" s="280"/>
      <c r="E337" s="191"/>
      <c r="F337" s="194"/>
      <c r="G337" s="11">
        <f t="shared" si="4"/>
        <v>0</v>
      </c>
    </row>
    <row r="338" spans="1:7" x14ac:dyDescent="0.35">
      <c r="A338" s="178"/>
      <c r="B338" s="190" t="s">
        <v>303</v>
      </c>
      <c r="C338" s="208" t="s">
        <v>282</v>
      </c>
      <c r="D338" s="280"/>
      <c r="E338" s="191"/>
      <c r="F338" s="193"/>
      <c r="G338" s="222">
        <f t="shared" si="4"/>
        <v>0</v>
      </c>
    </row>
    <row r="339" spans="1:7" x14ac:dyDescent="0.35">
      <c r="A339" s="178"/>
      <c r="B339" s="200"/>
      <c r="C339" s="208" t="s">
        <v>283</v>
      </c>
      <c r="D339" s="280"/>
      <c r="E339" s="191"/>
      <c r="F339" s="193"/>
      <c r="G339" s="223">
        <f t="shared" si="4"/>
        <v>0</v>
      </c>
    </row>
    <row r="340" spans="1:7" x14ac:dyDescent="0.35">
      <c r="A340" s="178"/>
      <c r="B340" s="200"/>
      <c r="C340" s="201" t="s">
        <v>284</v>
      </c>
      <c r="D340" s="280" t="s">
        <v>212</v>
      </c>
      <c r="E340" s="193">
        <v>63</v>
      </c>
      <c r="F340" s="43">
        <v>54.22</v>
      </c>
      <c r="G340" s="223">
        <f t="shared" si="4"/>
        <v>3415.86</v>
      </c>
    </row>
    <row r="341" spans="1:7" x14ac:dyDescent="0.35">
      <c r="A341" s="178"/>
      <c r="B341" s="190" t="s">
        <v>304</v>
      </c>
      <c r="C341" s="201" t="s">
        <v>285</v>
      </c>
      <c r="D341" s="280"/>
      <c r="E341" s="194"/>
      <c r="F341" s="194"/>
      <c r="G341" s="11">
        <f t="shared" si="4"/>
        <v>0</v>
      </c>
    </row>
    <row r="342" spans="1:7" x14ac:dyDescent="0.35">
      <c r="A342" s="180"/>
      <c r="B342" s="200"/>
      <c r="C342" s="201" t="s">
        <v>286</v>
      </c>
      <c r="D342" s="280"/>
      <c r="E342" s="193"/>
      <c r="F342" s="193"/>
      <c r="G342" s="222">
        <f t="shared" si="4"/>
        <v>0</v>
      </c>
    </row>
    <row r="343" spans="1:7" x14ac:dyDescent="0.35">
      <c r="A343" s="180"/>
      <c r="B343" s="200"/>
      <c r="C343" s="201" t="s">
        <v>288</v>
      </c>
      <c r="D343" s="280" t="s">
        <v>131</v>
      </c>
      <c r="E343" s="193">
        <v>15</v>
      </c>
      <c r="F343" s="43">
        <v>65</v>
      </c>
      <c r="G343" s="223">
        <f t="shared" si="4"/>
        <v>975</v>
      </c>
    </row>
    <row r="344" spans="1:7" x14ac:dyDescent="0.35">
      <c r="A344" s="180"/>
      <c r="B344" s="190" t="s">
        <v>305</v>
      </c>
      <c r="C344" s="201" t="s">
        <v>295</v>
      </c>
      <c r="D344" s="280"/>
      <c r="E344" s="194"/>
      <c r="F344" s="194"/>
      <c r="G344" s="223">
        <f t="shared" si="4"/>
        <v>0</v>
      </c>
    </row>
    <row r="345" spans="1:7" x14ac:dyDescent="0.35">
      <c r="A345" s="180"/>
      <c r="B345" s="200"/>
      <c r="C345" s="201" t="s">
        <v>296</v>
      </c>
      <c r="D345" s="280"/>
      <c r="E345" s="193"/>
      <c r="F345" s="193"/>
      <c r="G345" s="11">
        <f t="shared" si="4"/>
        <v>0</v>
      </c>
    </row>
    <row r="346" spans="1:7" x14ac:dyDescent="0.35">
      <c r="A346" s="178"/>
      <c r="B346" s="200"/>
      <c r="C346" s="201"/>
      <c r="D346" s="280"/>
      <c r="E346" s="193"/>
      <c r="F346" s="193"/>
      <c r="G346" s="222">
        <f t="shared" si="4"/>
        <v>0</v>
      </c>
    </row>
    <row r="347" spans="1:7" x14ac:dyDescent="0.35">
      <c r="A347" s="178"/>
      <c r="B347" s="200"/>
      <c r="C347" s="201" t="s">
        <v>288</v>
      </c>
      <c r="D347" s="280" t="s">
        <v>131</v>
      </c>
      <c r="E347" s="193">
        <v>28</v>
      </c>
      <c r="F347" s="43">
        <v>45</v>
      </c>
      <c r="G347" s="223">
        <f t="shared" si="4"/>
        <v>1260</v>
      </c>
    </row>
    <row r="348" spans="1:7" x14ac:dyDescent="0.35">
      <c r="A348" s="180"/>
      <c r="B348" s="200"/>
      <c r="C348" s="201"/>
      <c r="D348" s="280"/>
      <c r="E348" s="191"/>
      <c r="F348" s="193"/>
      <c r="G348" s="223">
        <f t="shared" si="4"/>
        <v>0</v>
      </c>
    </row>
    <row r="349" spans="1:7" x14ac:dyDescent="0.35">
      <c r="A349" s="183"/>
      <c r="B349" s="183">
        <v>71.06</v>
      </c>
      <c r="C349" s="186" t="s">
        <v>289</v>
      </c>
      <c r="D349" s="287"/>
      <c r="E349" s="192"/>
      <c r="F349" s="198"/>
      <c r="G349" s="223">
        <f t="shared" si="4"/>
        <v>0</v>
      </c>
    </row>
    <row r="350" spans="1:7" x14ac:dyDescent="0.35">
      <c r="A350" s="178"/>
      <c r="B350" s="178"/>
      <c r="C350" s="201"/>
      <c r="D350" s="280"/>
      <c r="E350" s="191"/>
      <c r="F350" s="193"/>
      <c r="G350" s="223">
        <f t="shared" si="4"/>
        <v>0</v>
      </c>
    </row>
    <row r="351" spans="1:7" x14ac:dyDescent="0.35">
      <c r="A351" s="178"/>
      <c r="B351" s="178"/>
      <c r="C351" s="201" t="s">
        <v>290</v>
      </c>
      <c r="D351" s="280"/>
      <c r="E351" s="191"/>
      <c r="F351" s="193"/>
      <c r="G351" s="11">
        <f t="shared" si="4"/>
        <v>0</v>
      </c>
    </row>
    <row r="352" spans="1:7" x14ac:dyDescent="0.35">
      <c r="A352" s="178"/>
      <c r="B352" s="178"/>
      <c r="C352" s="201" t="s">
        <v>291</v>
      </c>
      <c r="D352" s="280" t="s">
        <v>131</v>
      </c>
      <c r="E352" s="193">
        <v>3</v>
      </c>
      <c r="F352" s="43">
        <v>4400</v>
      </c>
      <c r="G352" s="222">
        <f t="shared" si="4"/>
        <v>13200</v>
      </c>
    </row>
    <row r="353" spans="1:7" x14ac:dyDescent="0.35">
      <c r="A353" s="182"/>
      <c r="B353" s="182"/>
      <c r="C353" s="202"/>
      <c r="D353" s="281"/>
      <c r="E353" s="203"/>
      <c r="F353" s="203"/>
      <c r="G353" s="223">
        <f t="shared" si="4"/>
        <v>0</v>
      </c>
    </row>
    <row r="354" spans="1:7" x14ac:dyDescent="0.35">
      <c r="A354" s="179"/>
      <c r="B354" s="179">
        <v>71.069999999999993</v>
      </c>
      <c r="C354" s="204" t="s">
        <v>292</v>
      </c>
      <c r="D354" s="280"/>
      <c r="E354" s="193"/>
      <c r="F354" s="193"/>
      <c r="G354" s="11">
        <f t="shared" si="4"/>
        <v>0</v>
      </c>
    </row>
    <row r="355" spans="1:7" x14ac:dyDescent="0.35">
      <c r="A355" s="179"/>
      <c r="B355" s="179"/>
      <c r="C355" s="205"/>
      <c r="D355" s="280"/>
      <c r="E355" s="193"/>
      <c r="F355" s="193"/>
      <c r="G355" s="222">
        <f t="shared" si="4"/>
        <v>0</v>
      </c>
    </row>
    <row r="356" spans="1:7" x14ac:dyDescent="0.35">
      <c r="A356" s="179"/>
      <c r="B356" s="190"/>
      <c r="C356" s="201" t="s">
        <v>293</v>
      </c>
      <c r="D356" s="280" t="s">
        <v>294</v>
      </c>
      <c r="E356" s="292">
        <v>875</v>
      </c>
      <c r="F356" s="43">
        <v>63</v>
      </c>
      <c r="G356" s="11">
        <f t="shared" si="4"/>
        <v>55125</v>
      </c>
    </row>
    <row r="357" spans="1:7" ht="15" thickBot="1" x14ac:dyDescent="0.4">
      <c r="A357" s="181"/>
      <c r="B357" s="35"/>
      <c r="C357" s="189"/>
      <c r="D357" s="187"/>
      <c r="E357" s="22"/>
      <c r="F357" s="22"/>
      <c r="G357" s="11">
        <f t="shared" si="4"/>
        <v>0</v>
      </c>
    </row>
    <row r="358" spans="1:7" ht="15" thickBot="1" x14ac:dyDescent="0.4">
      <c r="A358" s="181"/>
      <c r="B358" s="599" t="s">
        <v>301</v>
      </c>
      <c r="C358" s="600"/>
      <c r="D358" s="600"/>
      <c r="E358" s="600"/>
      <c r="F358" s="601"/>
      <c r="G358" s="40">
        <f>SUM(G324:G357)</f>
        <v>199295.86</v>
      </c>
    </row>
    <row r="359" spans="1:7" x14ac:dyDescent="0.35">
      <c r="A359" s="218"/>
    </row>
    <row r="360" spans="1:7" x14ac:dyDescent="0.35">
      <c r="A360" s="221" t="s">
        <v>318</v>
      </c>
      <c r="B360" s="595" t="s">
        <v>319</v>
      </c>
      <c r="C360" s="595"/>
      <c r="D360" s="595"/>
      <c r="E360" s="595"/>
      <c r="F360" s="595"/>
      <c r="G360" s="595"/>
    </row>
    <row r="361" spans="1:7" x14ac:dyDescent="0.35">
      <c r="A361" s="218"/>
      <c r="B361" s="595"/>
      <c r="C361" s="595"/>
      <c r="D361" s="595"/>
      <c r="E361" s="595"/>
      <c r="F361" s="595"/>
      <c r="G361" s="595"/>
    </row>
    <row r="362" spans="1:7" x14ac:dyDescent="0.35">
      <c r="A362" s="75"/>
      <c r="B362" s="74"/>
      <c r="C362" s="74"/>
      <c r="D362" s="74"/>
      <c r="E362" s="74"/>
      <c r="F362" s="74"/>
      <c r="G362" s="75"/>
    </row>
    <row r="363" spans="1:7" x14ac:dyDescent="0.35">
      <c r="A363" s="218"/>
    </row>
    <row r="364" spans="1:7" x14ac:dyDescent="0.35">
      <c r="A364" s="221" t="s">
        <v>318</v>
      </c>
      <c r="B364" s="595" t="s">
        <v>319</v>
      </c>
      <c r="C364" s="595"/>
      <c r="D364" s="595"/>
      <c r="E364" s="595"/>
      <c r="F364" s="595"/>
      <c r="G364" s="595"/>
    </row>
    <row r="365" spans="1:7" x14ac:dyDescent="0.35">
      <c r="A365" s="218"/>
      <c r="B365" s="595"/>
      <c r="C365" s="595"/>
      <c r="D365" s="595"/>
      <c r="E365" s="595"/>
      <c r="F365" s="595"/>
      <c r="G365" s="595"/>
    </row>
    <row r="366" spans="1:7" x14ac:dyDescent="0.35">
      <c r="A366" s="218"/>
      <c r="B366" s="220"/>
      <c r="C366" s="220"/>
      <c r="D366" s="289"/>
      <c r="E366" s="220"/>
      <c r="F366" s="220"/>
      <c r="G366" s="220"/>
    </row>
    <row r="367" spans="1:7" ht="15.5" x14ac:dyDescent="0.35">
      <c r="C367" s="33" t="str">
        <f>B2</f>
        <v>UNIN SUBSTATION</v>
      </c>
      <c r="F367" s="299">
        <f>F2</f>
        <v>40909</v>
      </c>
    </row>
    <row r="369" spans="1:7" ht="15.5" x14ac:dyDescent="0.35">
      <c r="C369" s="69" t="s">
        <v>186</v>
      </c>
    </row>
    <row r="372" spans="1:7" ht="16" x14ac:dyDescent="0.5">
      <c r="A372" s="70" t="s">
        <v>191</v>
      </c>
      <c r="C372" s="71" t="s">
        <v>187</v>
      </c>
      <c r="G372" s="73">
        <f>SUM(G47+G89+G130)</f>
        <v>453250</v>
      </c>
    </row>
    <row r="374" spans="1:7" ht="16" x14ac:dyDescent="0.5">
      <c r="A374" s="70" t="s">
        <v>189</v>
      </c>
      <c r="C374" s="70" t="s">
        <v>188</v>
      </c>
      <c r="G374" s="73">
        <f>SUM(G156+G185+G232)</f>
        <v>3518230.25</v>
      </c>
    </row>
    <row r="375" spans="1:7" ht="16" x14ac:dyDescent="0.5">
      <c r="A375" s="70"/>
      <c r="C375" s="70"/>
      <c r="G375" s="73"/>
    </row>
    <row r="376" spans="1:7" ht="16" x14ac:dyDescent="0.5">
      <c r="A376" s="70" t="s">
        <v>259</v>
      </c>
      <c r="C376" s="97" t="s">
        <v>260</v>
      </c>
      <c r="E376" s="98"/>
      <c r="G376" s="73">
        <f>G271</f>
        <v>159610.26</v>
      </c>
    </row>
    <row r="377" spans="1:7" ht="16" x14ac:dyDescent="0.5">
      <c r="A377" s="70"/>
      <c r="C377" s="97"/>
      <c r="E377" s="98"/>
      <c r="G377" s="73"/>
    </row>
    <row r="378" spans="1:7" ht="16" x14ac:dyDescent="0.5">
      <c r="A378" s="70"/>
      <c r="C378" s="97"/>
      <c r="E378" s="98"/>
      <c r="G378" s="73"/>
    </row>
    <row r="379" spans="1:7" ht="16" x14ac:dyDescent="0.5">
      <c r="A379" s="70"/>
      <c r="C379" s="97"/>
      <c r="E379" s="98"/>
      <c r="G379" s="73"/>
    </row>
    <row r="380" spans="1:7" ht="16" x14ac:dyDescent="0.5">
      <c r="A380" s="70" t="s">
        <v>300</v>
      </c>
      <c r="C380" s="97" t="s">
        <v>320</v>
      </c>
      <c r="E380" s="98"/>
      <c r="G380" s="73">
        <f>G321+G358</f>
        <v>218415.15999999997</v>
      </c>
    </row>
    <row r="381" spans="1:7" ht="16" x14ac:dyDescent="0.5">
      <c r="A381" s="70"/>
      <c r="C381" s="97"/>
      <c r="E381" s="98"/>
      <c r="G381" s="73"/>
    </row>
    <row r="383" spans="1:7" ht="16" x14ac:dyDescent="0.5">
      <c r="A383" s="300"/>
      <c r="B383" s="300"/>
      <c r="C383" s="301" t="s">
        <v>192</v>
      </c>
      <c r="D383" s="302"/>
      <c r="E383" s="300"/>
      <c r="F383" s="300"/>
      <c r="G383" s="303">
        <f>SUM(G372+G374+G376+G380)</f>
        <v>4349505.67</v>
      </c>
    </row>
    <row r="384" spans="1:7" x14ac:dyDescent="0.35">
      <c r="C384" s="72"/>
    </row>
  </sheetData>
  <mergeCells count="11">
    <mergeCell ref="B47:F47"/>
    <mergeCell ref="B89:F89"/>
    <mergeCell ref="B321:F321"/>
    <mergeCell ref="B271:F271"/>
    <mergeCell ref="B130:F130"/>
    <mergeCell ref="B364:G365"/>
    <mergeCell ref="B156:F156"/>
    <mergeCell ref="B185:F185"/>
    <mergeCell ref="B232:F232"/>
    <mergeCell ref="B358:F358"/>
    <mergeCell ref="B360:G361"/>
  </mergeCells>
  <conditionalFormatting sqref="G286:G320">
    <cfRule type="cellIs" dxfId="4" priority="5" stopIfTrue="1" operator="lessThan">
      <formula>0.005</formula>
    </cfRule>
  </conditionalFormatting>
  <dataValidations count="1">
    <dataValidation type="custom" allowBlank="1" showInputMessage="1" showErrorMessage="1" errorTitle="Invalid rate" error="A value with an invalid decimal part_x000a_was entered." sqref="F393 F387 G385 F390 G326 F331 F334 F328 F285:F294 F281" xr:uid="{033B274B-2ECC-4DA2-8978-509CE4493E7B}">
      <formula1>(F281)-TRUNC(F281,2)=0</formula1>
    </dataValidation>
  </dataValidations>
  <pageMargins left="0.7" right="0.7" top="0.75" bottom="0.75" header="0.3" footer="0.3"/>
  <pageSetup paperSize="9" scale="86" orientation="portrait" r:id="rId1"/>
  <rowBreaks count="9" manualBreakCount="9">
    <brk id="47" max="6" man="1"/>
    <brk id="89" max="6" man="1"/>
    <brk id="130" max="6" man="1"/>
    <brk id="156" max="6" man="1"/>
    <brk id="185" max="6" man="1"/>
    <brk id="232" max="6" man="1"/>
    <brk id="271" max="6" man="1"/>
    <brk id="321" max="6" man="1"/>
    <brk id="366"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EFFD4-14C6-48A0-A5B2-56FA897D5B6E}">
  <dimension ref="A1:H420"/>
  <sheetViews>
    <sheetView topLeftCell="A229" workbookViewId="0">
      <selection activeCell="C259" sqref="C259:C261"/>
    </sheetView>
  </sheetViews>
  <sheetFormatPr defaultColWidth="9.1796875" defaultRowHeight="15.5" x14ac:dyDescent="0.35"/>
  <cols>
    <col min="1" max="1" width="8.81640625" style="105" customWidth="1"/>
    <col min="2" max="3" width="9.1796875" style="105"/>
    <col min="4" max="4" width="27.54296875" style="105" customWidth="1"/>
    <col min="5" max="5" width="5.81640625" style="106" customWidth="1"/>
    <col min="6" max="6" width="9.1796875" style="107"/>
    <col min="7" max="7" width="9.1796875" style="102"/>
    <col min="8" max="8" width="9.1796875" style="103"/>
    <col min="9" max="16384" width="9.1796875" style="238"/>
  </cols>
  <sheetData>
    <row r="1" spans="1:8" x14ac:dyDescent="0.35">
      <c r="A1" s="101"/>
    </row>
    <row r="2" spans="1:8" x14ac:dyDescent="0.35">
      <c r="A2" s="104" t="s">
        <v>262</v>
      </c>
      <c r="B2" s="104"/>
      <c r="C2" s="104"/>
      <c r="H2" s="108" t="s">
        <v>322</v>
      </c>
    </row>
    <row r="3" spans="1:8" x14ac:dyDescent="0.35">
      <c r="G3" s="109"/>
      <c r="H3" s="110"/>
    </row>
    <row r="4" spans="1:8" x14ac:dyDescent="0.35">
      <c r="A4" s="111"/>
      <c r="B4" s="112"/>
      <c r="C4" s="113"/>
      <c r="D4" s="114"/>
      <c r="E4" s="111"/>
      <c r="F4" s="115"/>
      <c r="G4" s="116"/>
      <c r="H4" s="117"/>
    </row>
    <row r="5" spans="1:8" x14ac:dyDescent="0.35">
      <c r="A5" s="118" t="s">
        <v>263</v>
      </c>
      <c r="B5" s="119" t="s">
        <v>264</v>
      </c>
      <c r="C5" s="120"/>
      <c r="D5" s="239"/>
      <c r="E5" s="118" t="s">
        <v>265</v>
      </c>
      <c r="F5" s="121" t="s">
        <v>266</v>
      </c>
      <c r="G5" s="122" t="s">
        <v>267</v>
      </c>
      <c r="H5" s="123" t="s">
        <v>268</v>
      </c>
    </row>
    <row r="6" spans="1:8" x14ac:dyDescent="0.35">
      <c r="A6" s="118" t="s">
        <v>269</v>
      </c>
      <c r="B6" s="124"/>
      <c r="C6" s="125"/>
      <c r="D6" s="126"/>
      <c r="E6" s="118"/>
      <c r="F6" s="121"/>
      <c r="G6" s="127"/>
      <c r="H6" s="128"/>
    </row>
    <row r="7" spans="1:8" x14ac:dyDescent="0.35">
      <c r="A7" s="129"/>
      <c r="B7" s="130"/>
      <c r="C7" s="131"/>
      <c r="D7" s="132"/>
      <c r="E7" s="129"/>
      <c r="F7" s="133"/>
      <c r="G7" s="134"/>
      <c r="H7" s="135"/>
    </row>
    <row r="8" spans="1:8" x14ac:dyDescent="0.35">
      <c r="A8" s="166"/>
      <c r="B8" s="167"/>
      <c r="C8" s="168"/>
      <c r="D8" s="136"/>
      <c r="E8" s="137"/>
      <c r="F8" s="138"/>
      <c r="G8" s="139"/>
      <c r="H8" s="140">
        <f t="shared" ref="H8:H66" si="0">IF(AND(NOT(ISBLANK($E8)),NOT(ISNUMBER($F8))),"Rate only",$F8*G8)</f>
        <v>0</v>
      </c>
    </row>
    <row r="9" spans="1:8" x14ac:dyDescent="0.35">
      <c r="A9" s="170"/>
      <c r="B9" s="142" t="s">
        <v>323</v>
      </c>
      <c r="D9" s="240"/>
      <c r="E9" s="143"/>
      <c r="F9" s="147"/>
      <c r="G9" s="145"/>
      <c r="H9" s="140">
        <f t="shared" si="0"/>
        <v>0</v>
      </c>
    </row>
    <row r="10" spans="1:8" x14ac:dyDescent="0.35">
      <c r="A10" s="170"/>
      <c r="B10" s="142"/>
      <c r="D10" s="240"/>
      <c r="E10" s="143"/>
      <c r="F10" s="147"/>
      <c r="G10" s="145"/>
      <c r="H10" s="140">
        <f t="shared" si="0"/>
        <v>0</v>
      </c>
    </row>
    <row r="11" spans="1:8" x14ac:dyDescent="0.35">
      <c r="A11" s="170"/>
      <c r="B11" s="149"/>
      <c r="D11" s="148"/>
      <c r="E11" s="143"/>
      <c r="F11" s="147"/>
      <c r="G11" s="145"/>
      <c r="H11" s="140">
        <f t="shared" si="0"/>
        <v>0</v>
      </c>
    </row>
    <row r="12" spans="1:8" x14ac:dyDescent="0.35">
      <c r="A12" s="141" t="s">
        <v>324</v>
      </c>
      <c r="B12" s="146" t="s">
        <v>325</v>
      </c>
      <c r="C12" s="104"/>
      <c r="D12" s="126"/>
      <c r="E12" s="143"/>
      <c r="F12" s="147"/>
      <c r="G12" s="145"/>
      <c r="H12" s="140">
        <f t="shared" si="0"/>
        <v>0</v>
      </c>
    </row>
    <row r="13" spans="1:8" x14ac:dyDescent="0.35">
      <c r="A13" s="170"/>
      <c r="B13" s="149"/>
      <c r="D13" s="148"/>
      <c r="E13" s="143"/>
      <c r="F13" s="147"/>
      <c r="G13" s="145"/>
      <c r="H13" s="140">
        <f t="shared" si="0"/>
        <v>0</v>
      </c>
    </row>
    <row r="14" spans="1:8" x14ac:dyDescent="0.35">
      <c r="A14" s="170"/>
      <c r="B14" s="149" t="s">
        <v>276</v>
      </c>
      <c r="C14" s="105" t="s">
        <v>326</v>
      </c>
      <c r="D14" s="148"/>
      <c r="E14" s="143"/>
      <c r="F14" s="147"/>
      <c r="G14" s="145"/>
      <c r="H14" s="140">
        <f t="shared" si="0"/>
        <v>0</v>
      </c>
    </row>
    <row r="15" spans="1:8" x14ac:dyDescent="0.35">
      <c r="A15" s="170"/>
      <c r="B15" s="149"/>
      <c r="C15" s="105" t="s">
        <v>327</v>
      </c>
      <c r="D15" s="148"/>
      <c r="E15" s="143"/>
      <c r="F15" s="147"/>
      <c r="G15" s="150"/>
      <c r="H15" s="140">
        <f t="shared" si="0"/>
        <v>0</v>
      </c>
    </row>
    <row r="16" spans="1:8" x14ac:dyDescent="0.35">
      <c r="A16" s="170"/>
      <c r="B16" s="149"/>
      <c r="C16" s="105" t="s">
        <v>328</v>
      </c>
      <c r="D16" s="148"/>
      <c r="E16" s="143"/>
      <c r="F16" s="147"/>
      <c r="G16" s="145"/>
      <c r="H16" s="140">
        <f t="shared" si="0"/>
        <v>0</v>
      </c>
    </row>
    <row r="17" spans="1:8" x14ac:dyDescent="0.35">
      <c r="A17" s="170"/>
      <c r="B17" s="149"/>
      <c r="D17" s="148"/>
      <c r="E17" s="143"/>
      <c r="F17" s="147"/>
      <c r="G17" s="150"/>
      <c r="H17" s="140">
        <f t="shared" si="0"/>
        <v>0</v>
      </c>
    </row>
    <row r="18" spans="1:8" x14ac:dyDescent="0.35">
      <c r="A18" s="170"/>
      <c r="B18" s="149"/>
      <c r="C18" s="105" t="s">
        <v>287</v>
      </c>
      <c r="D18" s="148" t="s">
        <v>329</v>
      </c>
      <c r="E18" s="143" t="s">
        <v>306</v>
      </c>
      <c r="F18" s="147"/>
      <c r="G18" s="145"/>
      <c r="H18" s="140" t="str">
        <f t="shared" si="0"/>
        <v>Rate only</v>
      </c>
    </row>
    <row r="19" spans="1:8" x14ac:dyDescent="0.35">
      <c r="A19" s="170"/>
      <c r="B19" s="149"/>
      <c r="D19" s="148"/>
      <c r="E19" s="143"/>
      <c r="F19" s="147"/>
      <c r="G19" s="145"/>
      <c r="H19" s="140">
        <f t="shared" si="0"/>
        <v>0</v>
      </c>
    </row>
    <row r="20" spans="1:8" x14ac:dyDescent="0.35">
      <c r="A20" s="170"/>
      <c r="B20" s="149"/>
      <c r="C20" s="105" t="s">
        <v>330</v>
      </c>
      <c r="D20" s="148" t="s">
        <v>331</v>
      </c>
      <c r="E20" s="143" t="s">
        <v>306</v>
      </c>
      <c r="F20" s="147"/>
      <c r="G20" s="145"/>
      <c r="H20" s="140" t="str">
        <f t="shared" si="0"/>
        <v>Rate only</v>
      </c>
    </row>
    <row r="21" spans="1:8" x14ac:dyDescent="0.35">
      <c r="A21" s="170"/>
      <c r="B21" s="149"/>
      <c r="D21" s="148"/>
      <c r="E21" s="143"/>
      <c r="F21" s="147"/>
      <c r="G21" s="145"/>
      <c r="H21" s="140">
        <f t="shared" si="0"/>
        <v>0</v>
      </c>
    </row>
    <row r="22" spans="1:8" x14ac:dyDescent="0.35">
      <c r="A22" s="170"/>
      <c r="B22" s="149"/>
      <c r="C22" s="105" t="s">
        <v>332</v>
      </c>
      <c r="D22" s="148" t="s">
        <v>333</v>
      </c>
      <c r="E22" s="143" t="s">
        <v>306</v>
      </c>
      <c r="F22" s="147"/>
      <c r="G22" s="145"/>
      <c r="H22" s="140" t="str">
        <f t="shared" si="0"/>
        <v>Rate only</v>
      </c>
    </row>
    <row r="23" spans="1:8" x14ac:dyDescent="0.35">
      <c r="A23" s="170"/>
      <c r="B23" s="149"/>
      <c r="D23" s="148"/>
      <c r="E23" s="143"/>
      <c r="F23" s="147"/>
      <c r="G23" s="145"/>
      <c r="H23" s="140">
        <f t="shared" si="0"/>
        <v>0</v>
      </c>
    </row>
    <row r="24" spans="1:8" x14ac:dyDescent="0.35">
      <c r="A24" s="170"/>
      <c r="B24" s="149"/>
      <c r="C24" s="105" t="s">
        <v>334</v>
      </c>
      <c r="D24" s="148" t="s">
        <v>335</v>
      </c>
      <c r="E24" s="143" t="s">
        <v>306</v>
      </c>
      <c r="F24" s="147"/>
      <c r="G24" s="145"/>
      <c r="H24" s="140" t="str">
        <f t="shared" si="0"/>
        <v>Rate only</v>
      </c>
    </row>
    <row r="25" spans="1:8" x14ac:dyDescent="0.35">
      <c r="A25" s="170"/>
      <c r="B25" s="149"/>
      <c r="D25" s="148"/>
      <c r="E25" s="143"/>
      <c r="F25" s="147"/>
      <c r="G25" s="145"/>
      <c r="H25" s="140">
        <f t="shared" si="0"/>
        <v>0</v>
      </c>
    </row>
    <row r="26" spans="1:8" x14ac:dyDescent="0.35">
      <c r="A26" s="170"/>
      <c r="B26" s="149" t="s">
        <v>278</v>
      </c>
      <c r="C26" s="105" t="s">
        <v>336</v>
      </c>
      <c r="D26" s="148"/>
      <c r="E26" s="143"/>
      <c r="F26" s="147"/>
      <c r="G26" s="145"/>
      <c r="H26" s="140">
        <f t="shared" si="0"/>
        <v>0</v>
      </c>
    </row>
    <row r="27" spans="1:8" x14ac:dyDescent="0.35">
      <c r="A27" s="170"/>
      <c r="B27" s="149"/>
      <c r="C27" s="105" t="s">
        <v>337</v>
      </c>
      <c r="D27" s="148"/>
      <c r="E27" s="143" t="s">
        <v>306</v>
      </c>
      <c r="F27" s="147"/>
      <c r="G27" s="145"/>
      <c r="H27" s="140" t="str">
        <f t="shared" si="0"/>
        <v>Rate only</v>
      </c>
    </row>
    <row r="28" spans="1:8" x14ac:dyDescent="0.35">
      <c r="A28" s="170"/>
      <c r="B28" s="149"/>
      <c r="D28" s="148"/>
      <c r="E28" s="143"/>
      <c r="F28" s="147"/>
      <c r="G28" s="145"/>
      <c r="H28" s="140">
        <f t="shared" si="0"/>
        <v>0</v>
      </c>
    </row>
    <row r="29" spans="1:8" x14ac:dyDescent="0.35">
      <c r="A29" s="170"/>
      <c r="B29" s="149"/>
      <c r="D29" s="241"/>
      <c r="E29" s="143"/>
      <c r="F29" s="147"/>
      <c r="G29" s="145"/>
      <c r="H29" s="140">
        <f t="shared" si="0"/>
        <v>0</v>
      </c>
    </row>
    <row r="30" spans="1:8" x14ac:dyDescent="0.35">
      <c r="A30" s="141" t="s">
        <v>338</v>
      </c>
      <c r="B30" s="146" t="s">
        <v>339</v>
      </c>
      <c r="C30" s="104"/>
      <c r="D30" s="148"/>
      <c r="E30" s="143" t="s">
        <v>306</v>
      </c>
      <c r="F30" s="147"/>
      <c r="G30" s="145"/>
      <c r="H30" s="140" t="str">
        <f t="shared" si="0"/>
        <v>Rate only</v>
      </c>
    </row>
    <row r="31" spans="1:8" x14ac:dyDescent="0.35">
      <c r="A31" s="170"/>
      <c r="B31" s="149"/>
      <c r="D31" s="148"/>
      <c r="E31" s="143"/>
      <c r="F31" s="147"/>
      <c r="G31" s="145"/>
      <c r="H31" s="140">
        <f t="shared" si="0"/>
        <v>0</v>
      </c>
    </row>
    <row r="32" spans="1:8" x14ac:dyDescent="0.35">
      <c r="A32" s="170"/>
      <c r="B32" s="149"/>
      <c r="D32" s="148"/>
      <c r="E32" s="143"/>
      <c r="F32" s="147"/>
      <c r="G32" s="145"/>
      <c r="H32" s="140">
        <f t="shared" si="0"/>
        <v>0</v>
      </c>
    </row>
    <row r="33" spans="1:8" x14ac:dyDescent="0.35">
      <c r="A33" s="141" t="s">
        <v>340</v>
      </c>
      <c r="B33" s="146" t="s">
        <v>341</v>
      </c>
      <c r="C33" s="104"/>
      <c r="D33" s="148"/>
      <c r="E33" s="143"/>
      <c r="F33" s="147"/>
      <c r="G33" s="145"/>
      <c r="H33" s="140">
        <f t="shared" si="0"/>
        <v>0</v>
      </c>
    </row>
    <row r="34" spans="1:8" x14ac:dyDescent="0.35">
      <c r="A34" s="170"/>
      <c r="B34" s="149"/>
      <c r="D34" s="148"/>
      <c r="E34" s="143"/>
      <c r="F34" s="147"/>
      <c r="G34" s="145"/>
      <c r="H34" s="140">
        <f t="shared" si="0"/>
        <v>0</v>
      </c>
    </row>
    <row r="35" spans="1:8" x14ac:dyDescent="0.35">
      <c r="A35" s="170"/>
      <c r="B35" s="149" t="s">
        <v>276</v>
      </c>
      <c r="C35" s="105" t="s">
        <v>326</v>
      </c>
      <c r="D35" s="148"/>
      <c r="E35" s="143"/>
      <c r="F35" s="147"/>
      <c r="G35" s="145"/>
      <c r="H35" s="140">
        <f t="shared" si="0"/>
        <v>0</v>
      </c>
    </row>
    <row r="36" spans="1:8" x14ac:dyDescent="0.35">
      <c r="A36" s="170"/>
      <c r="B36" s="149"/>
      <c r="C36" s="105" t="s">
        <v>342</v>
      </c>
      <c r="D36" s="148"/>
      <c r="E36" s="143"/>
      <c r="F36" s="147"/>
      <c r="G36" s="145"/>
      <c r="H36" s="140">
        <f t="shared" si="0"/>
        <v>0</v>
      </c>
    </row>
    <row r="37" spans="1:8" x14ac:dyDescent="0.35">
      <c r="A37" s="170"/>
      <c r="B37" s="149"/>
      <c r="C37" s="105" t="s">
        <v>328</v>
      </c>
      <c r="D37" s="148"/>
      <c r="E37" s="143"/>
      <c r="F37" s="147"/>
      <c r="G37" s="145"/>
      <c r="H37" s="140">
        <f t="shared" si="0"/>
        <v>0</v>
      </c>
    </row>
    <row r="38" spans="1:8" x14ac:dyDescent="0.35">
      <c r="A38" s="170"/>
      <c r="B38" s="149"/>
      <c r="D38" s="148"/>
      <c r="E38" s="143"/>
      <c r="F38" s="147"/>
      <c r="G38" s="145"/>
      <c r="H38" s="140">
        <f t="shared" si="0"/>
        <v>0</v>
      </c>
    </row>
    <row r="39" spans="1:8" x14ac:dyDescent="0.35">
      <c r="A39" s="170"/>
      <c r="B39" s="149"/>
      <c r="C39" s="105" t="s">
        <v>287</v>
      </c>
      <c r="D39" s="148" t="s">
        <v>343</v>
      </c>
      <c r="E39" s="143" t="s">
        <v>306</v>
      </c>
      <c r="F39" s="147"/>
      <c r="G39" s="145"/>
      <c r="H39" s="140" t="str">
        <f t="shared" si="0"/>
        <v>Rate only</v>
      </c>
    </row>
    <row r="40" spans="1:8" x14ac:dyDescent="0.35">
      <c r="A40" s="170"/>
      <c r="B40" s="149"/>
      <c r="D40" s="148"/>
      <c r="E40" s="143"/>
      <c r="F40" s="147"/>
      <c r="G40" s="145"/>
      <c r="H40" s="140">
        <f t="shared" si="0"/>
        <v>0</v>
      </c>
    </row>
    <row r="41" spans="1:8" x14ac:dyDescent="0.35">
      <c r="A41" s="170"/>
      <c r="B41" s="149"/>
      <c r="C41" s="105" t="s">
        <v>330</v>
      </c>
      <c r="D41" s="148" t="s">
        <v>331</v>
      </c>
      <c r="E41" s="143" t="s">
        <v>306</v>
      </c>
      <c r="F41" s="147"/>
      <c r="G41" s="145"/>
      <c r="H41" s="140" t="str">
        <f t="shared" si="0"/>
        <v>Rate only</v>
      </c>
    </row>
    <row r="42" spans="1:8" x14ac:dyDescent="0.35">
      <c r="A42" s="170"/>
      <c r="B42" s="149"/>
      <c r="D42" s="148"/>
      <c r="E42" s="143"/>
      <c r="F42" s="147"/>
      <c r="G42" s="145"/>
      <c r="H42" s="140">
        <f t="shared" si="0"/>
        <v>0</v>
      </c>
    </row>
    <row r="43" spans="1:8" x14ac:dyDescent="0.35">
      <c r="A43" s="170"/>
      <c r="B43" s="149"/>
      <c r="C43" s="105" t="s">
        <v>332</v>
      </c>
      <c r="D43" s="148" t="s">
        <v>333</v>
      </c>
      <c r="E43" s="143" t="s">
        <v>306</v>
      </c>
      <c r="F43" s="147"/>
      <c r="G43" s="145"/>
      <c r="H43" s="140" t="str">
        <f t="shared" si="0"/>
        <v>Rate only</v>
      </c>
    </row>
    <row r="44" spans="1:8" x14ac:dyDescent="0.35">
      <c r="A44" s="170"/>
      <c r="B44" s="149"/>
      <c r="D44" s="148"/>
      <c r="E44" s="143"/>
      <c r="F44" s="147"/>
      <c r="G44" s="145"/>
      <c r="H44" s="140">
        <f t="shared" si="0"/>
        <v>0</v>
      </c>
    </row>
    <row r="45" spans="1:8" x14ac:dyDescent="0.35">
      <c r="A45" s="170"/>
      <c r="B45" s="149"/>
      <c r="C45" s="105" t="s">
        <v>334</v>
      </c>
      <c r="D45" s="148" t="s">
        <v>335</v>
      </c>
      <c r="E45" s="143" t="s">
        <v>306</v>
      </c>
      <c r="F45" s="147"/>
      <c r="G45" s="145"/>
      <c r="H45" s="140" t="str">
        <f t="shared" si="0"/>
        <v>Rate only</v>
      </c>
    </row>
    <row r="46" spans="1:8" x14ac:dyDescent="0.35">
      <c r="A46" s="170"/>
      <c r="B46" s="149"/>
      <c r="D46" s="148"/>
      <c r="E46" s="143"/>
      <c r="F46" s="147"/>
      <c r="G46" s="145"/>
      <c r="H46" s="140">
        <f t="shared" si="0"/>
        <v>0</v>
      </c>
    </row>
    <row r="47" spans="1:8" x14ac:dyDescent="0.35">
      <c r="A47" s="170"/>
      <c r="B47" s="149" t="s">
        <v>278</v>
      </c>
      <c r="C47" s="105" t="s">
        <v>344</v>
      </c>
      <c r="D47" s="148"/>
      <c r="E47" s="143"/>
      <c r="F47" s="147"/>
      <c r="G47" s="145"/>
      <c r="H47" s="140">
        <f t="shared" si="0"/>
        <v>0</v>
      </c>
    </row>
    <row r="48" spans="1:8" x14ac:dyDescent="0.35">
      <c r="A48" s="170"/>
      <c r="B48" s="149"/>
      <c r="C48" s="105" t="s">
        <v>345</v>
      </c>
      <c r="D48" s="148"/>
      <c r="E48" s="143" t="s">
        <v>306</v>
      </c>
      <c r="F48" s="147"/>
      <c r="G48" s="145"/>
      <c r="H48" s="140" t="str">
        <f t="shared" si="0"/>
        <v>Rate only</v>
      </c>
    </row>
    <row r="49" spans="1:8" x14ac:dyDescent="0.35">
      <c r="A49" s="170"/>
      <c r="B49" s="149"/>
      <c r="D49" s="148"/>
      <c r="E49" s="143"/>
      <c r="F49" s="147"/>
      <c r="G49" s="145"/>
      <c r="H49" s="140">
        <f t="shared" si="0"/>
        <v>0</v>
      </c>
    </row>
    <row r="50" spans="1:8" x14ac:dyDescent="0.35">
      <c r="A50" s="170"/>
      <c r="B50" s="149" t="s">
        <v>297</v>
      </c>
      <c r="C50" s="105" t="s">
        <v>346</v>
      </c>
      <c r="D50" s="148"/>
      <c r="E50" s="143"/>
      <c r="F50" s="147"/>
      <c r="G50" s="145"/>
      <c r="H50" s="140">
        <f t="shared" si="0"/>
        <v>0</v>
      </c>
    </row>
    <row r="51" spans="1:8" x14ac:dyDescent="0.35">
      <c r="A51" s="170"/>
      <c r="B51" s="149"/>
      <c r="C51" s="105" t="s">
        <v>347</v>
      </c>
      <c r="D51" s="148"/>
      <c r="E51" s="143"/>
      <c r="F51" s="147"/>
      <c r="G51" s="145"/>
      <c r="H51" s="140">
        <f t="shared" si="0"/>
        <v>0</v>
      </c>
    </row>
    <row r="52" spans="1:8" x14ac:dyDescent="0.35">
      <c r="A52" s="170"/>
      <c r="B52" s="149"/>
      <c r="C52" s="105" t="s">
        <v>348</v>
      </c>
      <c r="D52" s="148"/>
      <c r="E52" s="143" t="s">
        <v>306</v>
      </c>
      <c r="F52" s="147"/>
      <c r="G52" s="145"/>
      <c r="H52" s="140" t="str">
        <f t="shared" si="0"/>
        <v>Rate only</v>
      </c>
    </row>
    <row r="53" spans="1:8" x14ac:dyDescent="0.35">
      <c r="A53" s="170"/>
      <c r="B53" s="149"/>
      <c r="D53" s="148"/>
      <c r="E53" s="143"/>
      <c r="F53" s="147"/>
      <c r="G53" s="145"/>
      <c r="H53" s="140">
        <f t="shared" si="0"/>
        <v>0</v>
      </c>
    </row>
    <row r="54" spans="1:8" x14ac:dyDescent="0.35">
      <c r="A54" s="170"/>
      <c r="B54" s="149"/>
      <c r="D54" s="148"/>
      <c r="E54" s="143"/>
      <c r="F54" s="147"/>
      <c r="G54" s="145"/>
      <c r="H54" s="140">
        <f t="shared" si="0"/>
        <v>0</v>
      </c>
    </row>
    <row r="55" spans="1:8" x14ac:dyDescent="0.35">
      <c r="A55" s="170"/>
      <c r="B55" s="149"/>
      <c r="D55" s="148"/>
      <c r="E55" s="143"/>
      <c r="F55" s="147"/>
      <c r="G55" s="145"/>
      <c r="H55" s="140">
        <f t="shared" si="0"/>
        <v>0</v>
      </c>
    </row>
    <row r="56" spans="1:8" x14ac:dyDescent="0.35">
      <c r="A56" s="141"/>
      <c r="B56" s="146"/>
      <c r="C56" s="104"/>
      <c r="D56" s="148"/>
      <c r="E56" s="143"/>
      <c r="F56" s="147"/>
      <c r="G56" s="145"/>
      <c r="H56" s="140">
        <f t="shared" si="0"/>
        <v>0</v>
      </c>
    </row>
    <row r="57" spans="1:8" x14ac:dyDescent="0.35">
      <c r="A57" s="170"/>
      <c r="B57" s="146"/>
      <c r="D57" s="148"/>
      <c r="E57" s="143"/>
      <c r="F57" s="147"/>
      <c r="G57" s="145"/>
      <c r="H57" s="140">
        <f t="shared" si="0"/>
        <v>0</v>
      </c>
    </row>
    <row r="58" spans="1:8" x14ac:dyDescent="0.35">
      <c r="A58" s="242"/>
      <c r="B58" s="146"/>
      <c r="D58" s="148"/>
      <c r="E58" s="143"/>
      <c r="F58" s="147"/>
      <c r="G58" s="145"/>
      <c r="H58" s="140">
        <f t="shared" si="0"/>
        <v>0</v>
      </c>
    </row>
    <row r="59" spans="1:8" x14ac:dyDescent="0.35">
      <c r="A59" s="170"/>
      <c r="B59" s="146"/>
      <c r="D59" s="148"/>
      <c r="E59" s="143"/>
      <c r="F59" s="147"/>
      <c r="G59" s="145"/>
      <c r="H59" s="140">
        <f t="shared" si="0"/>
        <v>0</v>
      </c>
    </row>
    <row r="60" spans="1:8" x14ac:dyDescent="0.35">
      <c r="A60" s="170"/>
      <c r="B60" s="146"/>
      <c r="D60" s="148"/>
      <c r="E60" s="143"/>
      <c r="F60" s="147"/>
      <c r="G60" s="145"/>
      <c r="H60" s="140">
        <f t="shared" si="0"/>
        <v>0</v>
      </c>
    </row>
    <row r="61" spans="1:8" x14ac:dyDescent="0.35">
      <c r="A61" s="170"/>
      <c r="B61" s="146"/>
      <c r="D61" s="148"/>
      <c r="E61" s="143"/>
      <c r="F61" s="147"/>
      <c r="G61" s="145"/>
      <c r="H61" s="140">
        <f t="shared" si="0"/>
        <v>0</v>
      </c>
    </row>
    <row r="62" spans="1:8" x14ac:dyDescent="0.35">
      <c r="A62" s="170"/>
      <c r="B62" s="146"/>
      <c r="D62" s="148"/>
      <c r="E62" s="143"/>
      <c r="F62" s="147"/>
      <c r="G62" s="145"/>
      <c r="H62" s="140">
        <f t="shared" si="0"/>
        <v>0</v>
      </c>
    </row>
    <row r="63" spans="1:8" x14ac:dyDescent="0.35">
      <c r="A63" s="170"/>
      <c r="B63" s="146"/>
      <c r="D63" s="148"/>
      <c r="E63" s="143"/>
      <c r="F63" s="147"/>
      <c r="G63" s="145"/>
      <c r="H63" s="140">
        <f t="shared" si="0"/>
        <v>0</v>
      </c>
    </row>
    <row r="64" spans="1:8" x14ac:dyDescent="0.35">
      <c r="A64" s="170"/>
      <c r="B64" s="146"/>
      <c r="D64" s="148"/>
      <c r="E64" s="143"/>
      <c r="F64" s="147"/>
      <c r="G64" s="145"/>
      <c r="H64" s="140">
        <f t="shared" si="0"/>
        <v>0</v>
      </c>
    </row>
    <row r="65" spans="1:8" x14ac:dyDescent="0.35">
      <c r="A65" s="170"/>
      <c r="B65" s="146"/>
      <c r="D65" s="148"/>
      <c r="E65" s="143"/>
      <c r="F65" s="147"/>
      <c r="G65" s="145"/>
      <c r="H65" s="140">
        <f t="shared" si="0"/>
        <v>0</v>
      </c>
    </row>
    <row r="66" spans="1:8" x14ac:dyDescent="0.35">
      <c r="A66" s="158"/>
      <c r="B66" s="159"/>
      <c r="C66" s="160"/>
      <c r="D66" s="160"/>
      <c r="E66" s="243"/>
      <c r="F66" s="244"/>
      <c r="G66" s="152"/>
      <c r="H66" s="140">
        <f t="shared" si="0"/>
        <v>0</v>
      </c>
    </row>
    <row r="67" spans="1:8" x14ac:dyDescent="0.35">
      <c r="A67" s="166"/>
      <c r="B67" s="167"/>
      <c r="C67" s="168"/>
      <c r="D67" s="168"/>
      <c r="E67" s="153"/>
      <c r="F67" s="154"/>
      <c r="G67" s="155"/>
      <c r="H67" s="156"/>
    </row>
    <row r="68" spans="1:8" x14ac:dyDescent="0.35">
      <c r="A68" s="143" t="s">
        <v>349</v>
      </c>
      <c r="B68" s="149" t="s">
        <v>350</v>
      </c>
      <c r="G68" s="157"/>
      <c r="H68" s="140">
        <f>SUM(H7:H67)</f>
        <v>0</v>
      </c>
    </row>
    <row r="69" spans="1:8" x14ac:dyDescent="0.35">
      <c r="A69" s="158"/>
      <c r="B69" s="159"/>
      <c r="C69" s="160"/>
      <c r="D69" s="160"/>
      <c r="E69" s="161"/>
      <c r="F69" s="162"/>
      <c r="G69" s="163"/>
      <c r="H69" s="164"/>
    </row>
    <row r="71" spans="1:8" x14ac:dyDescent="0.35">
      <c r="G71" s="165"/>
    </row>
    <row r="72" spans="1:8" x14ac:dyDescent="0.35">
      <c r="A72" s="104" t="s">
        <v>262</v>
      </c>
      <c r="B72" s="104"/>
      <c r="C72" s="104"/>
      <c r="H72" s="108" t="str">
        <f>$H$2</f>
        <v>SECTION 2100</v>
      </c>
    </row>
    <row r="73" spans="1:8" x14ac:dyDescent="0.35">
      <c r="G73" s="165"/>
    </row>
    <row r="74" spans="1:8" x14ac:dyDescent="0.35">
      <c r="A74" s="111"/>
      <c r="B74" s="112"/>
      <c r="C74" s="113"/>
      <c r="D74" s="114"/>
      <c r="E74" s="111"/>
      <c r="F74" s="115"/>
      <c r="G74" s="116"/>
      <c r="H74" s="117"/>
    </row>
    <row r="75" spans="1:8" x14ac:dyDescent="0.35">
      <c r="A75" s="118" t="s">
        <v>263</v>
      </c>
      <c r="B75" s="119" t="s">
        <v>264</v>
      </c>
      <c r="C75" s="120"/>
      <c r="D75" s="239"/>
      <c r="E75" s="118" t="s">
        <v>265</v>
      </c>
      <c r="F75" s="121" t="s">
        <v>266</v>
      </c>
      <c r="G75" s="122" t="s">
        <v>267</v>
      </c>
      <c r="H75" s="123" t="s">
        <v>268</v>
      </c>
    </row>
    <row r="76" spans="1:8" x14ac:dyDescent="0.35">
      <c r="A76" s="118" t="s">
        <v>269</v>
      </c>
      <c r="B76" s="124"/>
      <c r="C76" s="125"/>
      <c r="D76" s="126"/>
      <c r="E76" s="118"/>
      <c r="F76" s="121"/>
      <c r="G76" s="127"/>
      <c r="H76" s="128"/>
    </row>
    <row r="77" spans="1:8" x14ac:dyDescent="0.35">
      <c r="A77" s="129"/>
      <c r="B77" s="130"/>
      <c r="C77" s="131"/>
      <c r="D77" s="132"/>
      <c r="E77" s="129"/>
      <c r="F77" s="133"/>
      <c r="G77" s="134"/>
      <c r="H77" s="135"/>
    </row>
    <row r="78" spans="1:8" x14ac:dyDescent="0.35">
      <c r="A78" s="166"/>
      <c r="B78" s="167"/>
      <c r="C78" s="168"/>
      <c r="D78" s="168"/>
      <c r="E78" s="153"/>
      <c r="F78" s="154"/>
      <c r="G78" s="169"/>
      <c r="H78" s="156"/>
    </row>
    <row r="79" spans="1:8" x14ac:dyDescent="0.35">
      <c r="A79" s="170"/>
      <c r="B79" s="149" t="s">
        <v>281</v>
      </c>
      <c r="E79" s="245"/>
      <c r="G79" s="171"/>
      <c r="H79" s="140">
        <f>+H68</f>
        <v>0</v>
      </c>
    </row>
    <row r="80" spans="1:8" x14ac:dyDescent="0.35">
      <c r="A80" s="158"/>
      <c r="B80" s="159"/>
      <c r="C80" s="160"/>
      <c r="D80" s="160"/>
      <c r="E80" s="161"/>
      <c r="F80" s="162"/>
      <c r="G80" s="172"/>
      <c r="H80" s="164"/>
    </row>
    <row r="81" spans="1:8" x14ac:dyDescent="0.35">
      <c r="A81" s="166"/>
      <c r="B81" s="167"/>
      <c r="C81" s="168"/>
      <c r="D81" s="136"/>
      <c r="E81" s="137"/>
      <c r="F81" s="138"/>
      <c r="G81" s="139"/>
      <c r="H81" s="140">
        <f t="shared" ref="H81:H136" si="1">IF(AND(NOT(ISBLANK($E81)),NOT(ISNUMBER($F81))),"Rate only",$F81*G81)</f>
        <v>0</v>
      </c>
    </row>
    <row r="82" spans="1:8" x14ac:dyDescent="0.35">
      <c r="A82" s="246"/>
      <c r="B82" s="247" t="s">
        <v>351</v>
      </c>
      <c r="C82" s="248"/>
      <c r="D82" s="249"/>
      <c r="E82" s="143"/>
      <c r="F82" s="147"/>
      <c r="G82" s="145"/>
      <c r="H82" s="140">
        <f t="shared" si="1"/>
        <v>0</v>
      </c>
    </row>
    <row r="83" spans="1:8" x14ac:dyDescent="0.35">
      <c r="A83" s="170"/>
      <c r="B83" s="247" t="s">
        <v>352</v>
      </c>
      <c r="C83" s="250"/>
      <c r="D83" s="249"/>
      <c r="E83" s="143"/>
      <c r="F83" s="147"/>
      <c r="G83" s="145"/>
      <c r="H83" s="140">
        <f t="shared" si="1"/>
        <v>0</v>
      </c>
    </row>
    <row r="84" spans="1:8" x14ac:dyDescent="0.35">
      <c r="A84" s="170"/>
      <c r="B84" s="146"/>
      <c r="D84" s="148"/>
      <c r="E84" s="143"/>
      <c r="F84" s="147"/>
      <c r="G84" s="150"/>
      <c r="H84" s="140">
        <f t="shared" si="1"/>
        <v>0</v>
      </c>
    </row>
    <row r="85" spans="1:8" x14ac:dyDescent="0.35">
      <c r="A85" s="151">
        <v>21.04</v>
      </c>
      <c r="B85" s="146" t="s">
        <v>353</v>
      </c>
      <c r="C85" s="104"/>
      <c r="D85" s="148"/>
      <c r="E85" s="143" t="s">
        <v>306</v>
      </c>
      <c r="F85" s="147"/>
      <c r="G85" s="145"/>
      <c r="H85" s="140" t="str">
        <f t="shared" si="1"/>
        <v>Rate only</v>
      </c>
    </row>
    <row r="86" spans="1:8" x14ac:dyDescent="0.35">
      <c r="A86" s="141"/>
      <c r="B86" s="146" t="s">
        <v>354</v>
      </c>
      <c r="C86" s="104"/>
      <c r="D86" s="148"/>
      <c r="E86" s="143"/>
      <c r="F86" s="147"/>
      <c r="G86" s="145"/>
      <c r="H86" s="140">
        <f t="shared" si="1"/>
        <v>0</v>
      </c>
    </row>
    <row r="87" spans="1:8" x14ac:dyDescent="0.35">
      <c r="A87" s="170"/>
      <c r="B87" s="146"/>
      <c r="D87" s="148"/>
      <c r="E87" s="143"/>
      <c r="F87" s="147"/>
      <c r="G87" s="150"/>
      <c r="H87" s="140">
        <f t="shared" si="1"/>
        <v>0</v>
      </c>
    </row>
    <row r="88" spans="1:8" x14ac:dyDescent="0.35">
      <c r="A88" s="251" t="s">
        <v>355</v>
      </c>
      <c r="B88" s="252"/>
      <c r="C88" s="250"/>
      <c r="D88" s="249"/>
      <c r="E88" s="253"/>
      <c r="F88" s="254"/>
      <c r="G88" s="255"/>
      <c r="H88" s="256">
        <f t="shared" si="1"/>
        <v>0</v>
      </c>
    </row>
    <row r="89" spans="1:8" x14ac:dyDescent="0.35">
      <c r="A89" s="257"/>
      <c r="B89" s="258"/>
      <c r="C89" s="250"/>
      <c r="D89" s="249"/>
      <c r="E89" s="253"/>
      <c r="F89" s="259"/>
      <c r="G89" s="260"/>
      <c r="H89" s="256">
        <f t="shared" si="1"/>
        <v>0</v>
      </c>
    </row>
    <row r="90" spans="1:8" x14ac:dyDescent="0.35">
      <c r="A90" s="261" t="s">
        <v>356</v>
      </c>
      <c r="B90" s="252" t="s">
        <v>357</v>
      </c>
      <c r="C90" s="250"/>
      <c r="D90" s="249"/>
      <c r="E90" s="253"/>
      <c r="F90" s="254"/>
      <c r="G90" s="255"/>
      <c r="H90" s="256">
        <f t="shared" si="1"/>
        <v>0</v>
      </c>
    </row>
    <row r="91" spans="1:8" x14ac:dyDescent="0.35">
      <c r="A91" s="257"/>
      <c r="B91" s="252" t="s">
        <v>358</v>
      </c>
      <c r="C91" s="250"/>
      <c r="D91" s="249"/>
      <c r="E91" s="253"/>
      <c r="F91" s="254"/>
      <c r="G91" s="255"/>
      <c r="H91" s="256">
        <f t="shared" si="1"/>
        <v>0</v>
      </c>
    </row>
    <row r="92" spans="1:8" x14ac:dyDescent="0.35">
      <c r="A92" s="257"/>
      <c r="B92" s="252"/>
      <c r="C92" s="250"/>
      <c r="D92" s="249"/>
      <c r="E92" s="253"/>
      <c r="F92" s="254"/>
      <c r="G92" s="255"/>
      <c r="H92" s="256">
        <f t="shared" si="1"/>
        <v>0</v>
      </c>
    </row>
    <row r="93" spans="1:8" x14ac:dyDescent="0.35">
      <c r="A93" s="257"/>
      <c r="B93" s="258" t="s">
        <v>276</v>
      </c>
      <c r="C93" s="250" t="s">
        <v>359</v>
      </c>
      <c r="D93" s="249"/>
      <c r="E93" s="253" t="s">
        <v>306</v>
      </c>
      <c r="F93" s="254"/>
      <c r="G93" s="255"/>
      <c r="H93" s="256" t="str">
        <f t="shared" si="1"/>
        <v>Rate only</v>
      </c>
    </row>
    <row r="94" spans="1:8" x14ac:dyDescent="0.35">
      <c r="A94" s="257"/>
      <c r="B94" s="252"/>
      <c r="C94" s="250"/>
      <c r="D94" s="249"/>
      <c r="E94" s="253"/>
      <c r="F94" s="254"/>
      <c r="G94" s="255"/>
      <c r="H94" s="256">
        <f t="shared" si="1"/>
        <v>0</v>
      </c>
    </row>
    <row r="95" spans="1:8" x14ac:dyDescent="0.35">
      <c r="A95" s="257"/>
      <c r="B95" s="258" t="s">
        <v>278</v>
      </c>
      <c r="C95" s="250" t="s">
        <v>360</v>
      </c>
      <c r="D95" s="249"/>
      <c r="E95" s="253"/>
      <c r="F95" s="254"/>
      <c r="G95" s="262"/>
      <c r="H95" s="256">
        <f t="shared" si="1"/>
        <v>0</v>
      </c>
    </row>
    <row r="96" spans="1:8" x14ac:dyDescent="0.35">
      <c r="A96" s="257"/>
      <c r="B96" s="258"/>
      <c r="C96" s="250" t="s">
        <v>361</v>
      </c>
      <c r="D96" s="249"/>
      <c r="E96" s="253" t="s">
        <v>306</v>
      </c>
      <c r="F96" s="254"/>
      <c r="G96" s="255"/>
      <c r="H96" s="256" t="str">
        <f t="shared" si="1"/>
        <v>Rate only</v>
      </c>
    </row>
    <row r="97" spans="1:8" x14ac:dyDescent="0.35">
      <c r="A97" s="258"/>
      <c r="B97" s="258"/>
      <c r="C97" s="250"/>
      <c r="D97" s="249"/>
      <c r="E97" s="253"/>
      <c r="F97" s="254"/>
      <c r="G97" s="262"/>
      <c r="H97" s="256">
        <f t="shared" si="1"/>
        <v>0</v>
      </c>
    </row>
    <row r="98" spans="1:8" x14ac:dyDescent="0.35">
      <c r="A98" s="251" t="s">
        <v>355</v>
      </c>
      <c r="B98" s="258"/>
      <c r="C98" s="250"/>
      <c r="D98" s="249"/>
      <c r="E98" s="253"/>
      <c r="F98" s="254"/>
      <c r="G98" s="255"/>
      <c r="H98" s="256">
        <f t="shared" si="1"/>
        <v>0</v>
      </c>
    </row>
    <row r="99" spans="1:8" x14ac:dyDescent="0.35">
      <c r="A99" s="257"/>
      <c r="B99" s="258"/>
      <c r="C99" s="250"/>
      <c r="D99" s="249"/>
      <c r="E99" s="253"/>
      <c r="F99" s="254"/>
      <c r="G99" s="255"/>
      <c r="H99" s="256">
        <f t="shared" si="1"/>
        <v>0</v>
      </c>
    </row>
    <row r="100" spans="1:8" x14ac:dyDescent="0.35">
      <c r="A100" s="261" t="s">
        <v>356</v>
      </c>
      <c r="B100" s="252" t="s">
        <v>357</v>
      </c>
      <c r="C100" s="250"/>
      <c r="D100" s="249"/>
      <c r="E100" s="253"/>
      <c r="F100" s="254"/>
      <c r="G100" s="255"/>
      <c r="H100" s="256">
        <f t="shared" si="1"/>
        <v>0</v>
      </c>
    </row>
    <row r="101" spans="1:8" x14ac:dyDescent="0.35">
      <c r="A101" s="257"/>
      <c r="B101" s="252" t="s">
        <v>358</v>
      </c>
      <c r="C101" s="250"/>
      <c r="D101" s="249"/>
      <c r="E101" s="253"/>
      <c r="F101" s="254"/>
      <c r="G101" s="255"/>
      <c r="H101" s="256">
        <f t="shared" si="1"/>
        <v>0</v>
      </c>
    </row>
    <row r="102" spans="1:8" x14ac:dyDescent="0.35">
      <c r="A102" s="257"/>
      <c r="B102" s="258"/>
      <c r="C102" s="250"/>
      <c r="D102" s="249"/>
      <c r="E102" s="253"/>
      <c r="F102" s="254"/>
      <c r="G102" s="255"/>
      <c r="H102" s="256">
        <f t="shared" si="1"/>
        <v>0</v>
      </c>
    </row>
    <row r="103" spans="1:8" x14ac:dyDescent="0.35">
      <c r="A103" s="257"/>
      <c r="B103" s="258" t="s">
        <v>276</v>
      </c>
      <c r="C103" s="250" t="s">
        <v>362</v>
      </c>
      <c r="D103" s="249"/>
      <c r="E103" s="253" t="s">
        <v>306</v>
      </c>
      <c r="F103" s="254"/>
      <c r="G103" s="255"/>
      <c r="H103" s="256" t="str">
        <f t="shared" si="1"/>
        <v>Rate only</v>
      </c>
    </row>
    <row r="104" spans="1:8" x14ac:dyDescent="0.35">
      <c r="A104" s="257"/>
      <c r="B104" s="258"/>
      <c r="C104" s="250"/>
      <c r="D104" s="249"/>
      <c r="E104" s="253"/>
      <c r="F104" s="254"/>
      <c r="G104" s="255"/>
      <c r="H104" s="256">
        <f t="shared" si="1"/>
        <v>0</v>
      </c>
    </row>
    <row r="105" spans="1:8" x14ac:dyDescent="0.35">
      <c r="A105" s="257"/>
      <c r="B105" s="258" t="s">
        <v>278</v>
      </c>
      <c r="C105" s="250" t="s">
        <v>363</v>
      </c>
      <c r="D105" s="249"/>
      <c r="E105" s="253" t="s">
        <v>306</v>
      </c>
      <c r="F105" s="254"/>
      <c r="G105" s="255"/>
      <c r="H105" s="256" t="str">
        <f t="shared" si="1"/>
        <v>Rate only</v>
      </c>
    </row>
    <row r="106" spans="1:8" x14ac:dyDescent="0.35">
      <c r="A106" s="257"/>
      <c r="B106" s="258"/>
      <c r="C106" s="250"/>
      <c r="D106" s="249"/>
      <c r="E106" s="253"/>
      <c r="F106" s="254"/>
      <c r="G106" s="255"/>
      <c r="H106" s="256">
        <f t="shared" si="1"/>
        <v>0</v>
      </c>
    </row>
    <row r="107" spans="1:8" x14ac:dyDescent="0.35">
      <c r="A107" s="257"/>
      <c r="B107" s="258" t="s">
        <v>297</v>
      </c>
      <c r="C107" s="250" t="s">
        <v>364</v>
      </c>
      <c r="D107" s="249"/>
      <c r="E107" s="253"/>
      <c r="F107" s="254"/>
      <c r="G107" s="255"/>
      <c r="H107" s="256">
        <f t="shared" si="1"/>
        <v>0</v>
      </c>
    </row>
    <row r="108" spans="1:8" x14ac:dyDescent="0.35">
      <c r="A108" s="257"/>
      <c r="B108" s="258"/>
      <c r="C108" s="250" t="s">
        <v>365</v>
      </c>
      <c r="D108" s="249"/>
      <c r="E108" s="253"/>
      <c r="F108" s="254"/>
      <c r="G108" s="255"/>
      <c r="H108" s="256">
        <f t="shared" si="1"/>
        <v>0</v>
      </c>
    </row>
    <row r="109" spans="1:8" x14ac:dyDescent="0.35">
      <c r="A109" s="257"/>
      <c r="B109" s="258"/>
      <c r="C109" s="263" t="s">
        <v>366</v>
      </c>
      <c r="D109" s="249"/>
      <c r="E109" s="253" t="s">
        <v>306</v>
      </c>
      <c r="F109" s="254"/>
      <c r="G109" s="255"/>
      <c r="H109" s="256" t="str">
        <f t="shared" si="1"/>
        <v>Rate only</v>
      </c>
    </row>
    <row r="110" spans="1:8" x14ac:dyDescent="0.35">
      <c r="A110" s="257"/>
      <c r="B110" s="258"/>
      <c r="C110" s="250"/>
      <c r="D110" s="249"/>
      <c r="E110" s="253"/>
      <c r="F110" s="254"/>
      <c r="G110" s="255"/>
      <c r="H110" s="256">
        <f t="shared" si="1"/>
        <v>0</v>
      </c>
    </row>
    <row r="111" spans="1:8" x14ac:dyDescent="0.35">
      <c r="A111" s="170"/>
      <c r="B111" s="149"/>
      <c r="D111" s="148"/>
      <c r="E111" s="143"/>
      <c r="F111" s="147"/>
      <c r="G111" s="145"/>
      <c r="H111" s="140">
        <f t="shared" si="1"/>
        <v>0</v>
      </c>
    </row>
    <row r="112" spans="1:8" x14ac:dyDescent="0.35">
      <c r="A112" s="141" t="s">
        <v>367</v>
      </c>
      <c r="B112" s="146" t="s">
        <v>368</v>
      </c>
      <c r="C112" s="104"/>
      <c r="D112" s="148"/>
      <c r="E112" s="143" t="s">
        <v>306</v>
      </c>
      <c r="F112" s="147"/>
      <c r="G112" s="145"/>
      <c r="H112" s="140" t="str">
        <f t="shared" si="1"/>
        <v>Rate only</v>
      </c>
    </row>
    <row r="113" spans="1:8" x14ac:dyDescent="0.35">
      <c r="A113" s="141"/>
      <c r="B113" s="146"/>
      <c r="C113" s="104"/>
      <c r="D113" s="241"/>
      <c r="E113" s="143"/>
      <c r="F113" s="147"/>
      <c r="G113" s="145"/>
      <c r="H113" s="140">
        <f t="shared" si="1"/>
        <v>0</v>
      </c>
    </row>
    <row r="114" spans="1:8" x14ac:dyDescent="0.35">
      <c r="A114" s="141"/>
      <c r="B114" s="146"/>
      <c r="C114" s="104"/>
      <c r="D114" s="241"/>
      <c r="E114" s="143"/>
      <c r="F114" s="147"/>
      <c r="G114" s="145"/>
      <c r="H114" s="140">
        <f t="shared" si="1"/>
        <v>0</v>
      </c>
    </row>
    <row r="115" spans="1:8" x14ac:dyDescent="0.35">
      <c r="A115" s="214" t="s">
        <v>369</v>
      </c>
      <c r="B115" s="146" t="s">
        <v>370</v>
      </c>
      <c r="C115" s="104"/>
      <c r="D115" s="148"/>
      <c r="E115" s="143"/>
      <c r="F115" s="147"/>
      <c r="G115" s="145"/>
      <c r="H115" s="140">
        <f t="shared" si="1"/>
        <v>0</v>
      </c>
    </row>
    <row r="116" spans="1:8" x14ac:dyDescent="0.35">
      <c r="A116" s="141"/>
      <c r="B116" s="146" t="s">
        <v>371</v>
      </c>
      <c r="C116" s="104"/>
      <c r="D116" s="148"/>
      <c r="E116" s="143"/>
      <c r="F116" s="147"/>
      <c r="G116" s="145"/>
      <c r="H116" s="140">
        <f t="shared" si="1"/>
        <v>0</v>
      </c>
    </row>
    <row r="117" spans="1:8" x14ac:dyDescent="0.35">
      <c r="A117" s="170"/>
      <c r="B117" s="149"/>
      <c r="D117" s="148"/>
      <c r="E117" s="143"/>
      <c r="F117" s="147"/>
      <c r="G117" s="145"/>
      <c r="H117" s="140">
        <f t="shared" si="1"/>
        <v>0</v>
      </c>
    </row>
    <row r="118" spans="1:8" x14ac:dyDescent="0.35">
      <c r="A118" s="170"/>
      <c r="B118" s="149" t="s">
        <v>276</v>
      </c>
      <c r="C118" s="105" t="s">
        <v>372</v>
      </c>
      <c r="D118" s="148"/>
      <c r="E118" s="143"/>
      <c r="F118" s="147"/>
      <c r="G118" s="145"/>
      <c r="H118" s="140">
        <f t="shared" si="1"/>
        <v>0</v>
      </c>
    </row>
    <row r="119" spans="1:8" x14ac:dyDescent="0.35">
      <c r="A119" s="170"/>
      <c r="B119" s="149"/>
      <c r="C119" s="105" t="s">
        <v>373</v>
      </c>
      <c r="D119" s="148"/>
      <c r="E119" s="143"/>
      <c r="F119" s="147"/>
      <c r="G119" s="145"/>
      <c r="H119" s="140">
        <f t="shared" si="1"/>
        <v>0</v>
      </c>
    </row>
    <row r="120" spans="1:8" x14ac:dyDescent="0.35">
      <c r="A120" s="170"/>
      <c r="B120" s="149"/>
      <c r="D120" s="148"/>
      <c r="E120" s="143"/>
      <c r="F120" s="147"/>
      <c r="G120" s="145"/>
      <c r="H120" s="140">
        <f t="shared" si="1"/>
        <v>0</v>
      </c>
    </row>
    <row r="121" spans="1:8" x14ac:dyDescent="0.35">
      <c r="A121" s="141"/>
      <c r="B121" s="146"/>
      <c r="C121" s="105" t="s">
        <v>287</v>
      </c>
      <c r="D121" s="148" t="s">
        <v>374</v>
      </c>
      <c r="E121" s="143" t="s">
        <v>306</v>
      </c>
      <c r="F121" s="147"/>
      <c r="G121" s="145"/>
      <c r="H121" s="140" t="str">
        <f t="shared" si="1"/>
        <v>Rate only</v>
      </c>
    </row>
    <row r="122" spans="1:8" x14ac:dyDescent="0.35">
      <c r="A122" s="170"/>
      <c r="B122" s="149"/>
      <c r="D122" s="148"/>
      <c r="E122" s="143"/>
      <c r="F122" s="147"/>
      <c r="G122" s="145"/>
      <c r="H122" s="140">
        <f t="shared" si="1"/>
        <v>0</v>
      </c>
    </row>
    <row r="123" spans="1:8" x14ac:dyDescent="0.35">
      <c r="A123" s="170"/>
      <c r="B123" s="149"/>
      <c r="C123" s="105" t="s">
        <v>330</v>
      </c>
      <c r="D123" s="148" t="s">
        <v>375</v>
      </c>
      <c r="E123" s="143" t="s">
        <v>306</v>
      </c>
      <c r="F123" s="147"/>
      <c r="G123" s="145"/>
      <c r="H123" s="140" t="str">
        <f t="shared" si="1"/>
        <v>Rate only</v>
      </c>
    </row>
    <row r="124" spans="1:8" x14ac:dyDescent="0.35">
      <c r="A124" s="170"/>
      <c r="B124" s="149"/>
      <c r="D124" s="148"/>
      <c r="E124" s="143"/>
      <c r="F124" s="147"/>
      <c r="G124" s="145"/>
      <c r="H124" s="140">
        <f t="shared" si="1"/>
        <v>0</v>
      </c>
    </row>
    <row r="125" spans="1:8" x14ac:dyDescent="0.35">
      <c r="A125" s="170"/>
      <c r="B125" s="149" t="s">
        <v>278</v>
      </c>
      <c r="C125" s="105" t="s">
        <v>376</v>
      </c>
      <c r="D125" s="148"/>
      <c r="E125" s="143"/>
      <c r="F125" s="147"/>
      <c r="G125" s="145"/>
      <c r="H125" s="140">
        <f t="shared" si="1"/>
        <v>0</v>
      </c>
    </row>
    <row r="126" spans="1:8" x14ac:dyDescent="0.35">
      <c r="A126" s="170"/>
      <c r="B126" s="149"/>
      <c r="C126" s="105" t="s">
        <v>377</v>
      </c>
      <c r="D126" s="148"/>
      <c r="E126" s="143"/>
      <c r="F126" s="147"/>
      <c r="G126" s="145"/>
      <c r="H126" s="140">
        <f t="shared" si="1"/>
        <v>0</v>
      </c>
    </row>
    <row r="127" spans="1:8" x14ac:dyDescent="0.35">
      <c r="A127" s="170"/>
      <c r="B127" s="149"/>
      <c r="D127" s="148"/>
      <c r="E127" s="143"/>
      <c r="F127" s="147"/>
      <c r="G127" s="145"/>
      <c r="H127" s="140">
        <f t="shared" si="1"/>
        <v>0</v>
      </c>
    </row>
    <row r="128" spans="1:8" x14ac:dyDescent="0.35">
      <c r="A128" s="170"/>
      <c r="B128" s="264"/>
      <c r="C128" s="265" t="s">
        <v>287</v>
      </c>
      <c r="D128" s="148" t="s">
        <v>374</v>
      </c>
      <c r="E128" s="143" t="s">
        <v>306</v>
      </c>
      <c r="F128" s="147"/>
      <c r="G128" s="145"/>
      <c r="H128" s="140" t="str">
        <f t="shared" si="1"/>
        <v>Rate only</v>
      </c>
    </row>
    <row r="129" spans="1:8" x14ac:dyDescent="0.35">
      <c r="A129" s="170"/>
      <c r="B129" s="264"/>
      <c r="C129" s="265"/>
      <c r="D129" s="148"/>
      <c r="E129" s="143"/>
      <c r="F129" s="147"/>
      <c r="G129" s="145"/>
      <c r="H129" s="140">
        <f t="shared" si="1"/>
        <v>0</v>
      </c>
    </row>
    <row r="130" spans="1:8" x14ac:dyDescent="0.35">
      <c r="A130" s="170"/>
      <c r="B130" s="264"/>
      <c r="C130" s="265" t="s">
        <v>330</v>
      </c>
      <c r="D130" s="148" t="s">
        <v>375</v>
      </c>
      <c r="E130" s="143" t="s">
        <v>306</v>
      </c>
      <c r="F130" s="147"/>
      <c r="G130" s="145"/>
      <c r="H130" s="140" t="str">
        <f t="shared" si="1"/>
        <v>Rate only</v>
      </c>
    </row>
    <row r="131" spans="1:8" x14ac:dyDescent="0.35">
      <c r="A131" s="170"/>
      <c r="B131" s="264"/>
      <c r="C131" s="265"/>
      <c r="E131" s="143"/>
      <c r="F131" s="147"/>
      <c r="G131" s="145"/>
      <c r="H131" s="140">
        <f t="shared" si="1"/>
        <v>0</v>
      </c>
    </row>
    <row r="132" spans="1:8" x14ac:dyDescent="0.35">
      <c r="A132" s="170"/>
      <c r="B132" s="264"/>
      <c r="C132" s="265"/>
      <c r="E132" s="143"/>
      <c r="F132" s="147"/>
      <c r="G132" s="145"/>
      <c r="H132" s="140">
        <f t="shared" si="1"/>
        <v>0</v>
      </c>
    </row>
    <row r="133" spans="1:8" x14ac:dyDescent="0.35">
      <c r="A133" s="170"/>
      <c r="B133" s="264"/>
      <c r="C133" s="265"/>
      <c r="E133" s="143"/>
      <c r="F133" s="147"/>
      <c r="G133" s="145"/>
      <c r="H133" s="140">
        <f t="shared" si="1"/>
        <v>0</v>
      </c>
    </row>
    <row r="134" spans="1:8" x14ac:dyDescent="0.35">
      <c r="A134" s="170"/>
      <c r="B134" s="264"/>
      <c r="C134" s="265"/>
      <c r="E134" s="143"/>
      <c r="F134" s="147"/>
      <c r="G134" s="145"/>
      <c r="H134" s="140">
        <f t="shared" si="1"/>
        <v>0</v>
      </c>
    </row>
    <row r="135" spans="1:8" x14ac:dyDescent="0.35">
      <c r="A135" s="170"/>
      <c r="B135" s="264"/>
      <c r="C135" s="265"/>
      <c r="E135" s="143"/>
      <c r="F135" s="147"/>
      <c r="G135" s="145"/>
      <c r="H135" s="140">
        <f t="shared" si="1"/>
        <v>0</v>
      </c>
    </row>
    <row r="136" spans="1:8" x14ac:dyDescent="0.35">
      <c r="A136" s="170"/>
      <c r="B136" s="264"/>
      <c r="C136" s="265"/>
      <c r="E136" s="243"/>
      <c r="F136" s="244"/>
      <c r="G136" s="152"/>
      <c r="H136" s="140">
        <f t="shared" si="1"/>
        <v>0</v>
      </c>
    </row>
    <row r="137" spans="1:8" x14ac:dyDescent="0.35">
      <c r="A137" s="166"/>
      <c r="B137" s="167"/>
      <c r="C137" s="168"/>
      <c r="D137" s="168"/>
      <c r="E137" s="153"/>
      <c r="F137" s="154"/>
      <c r="G137" s="155"/>
      <c r="H137" s="156"/>
    </row>
    <row r="138" spans="1:8" x14ac:dyDescent="0.35">
      <c r="A138" s="143" t="s">
        <v>349</v>
      </c>
      <c r="B138" s="149" t="s">
        <v>350</v>
      </c>
      <c r="G138" s="157"/>
      <c r="H138" s="140">
        <f>SUM(H77:H137)</f>
        <v>0</v>
      </c>
    </row>
    <row r="139" spans="1:8" x14ac:dyDescent="0.35">
      <c r="A139" s="158"/>
      <c r="B139" s="159"/>
      <c r="C139" s="160"/>
      <c r="D139" s="160"/>
      <c r="E139" s="161"/>
      <c r="F139" s="162"/>
      <c r="G139" s="163"/>
      <c r="H139" s="164"/>
    </row>
    <row r="141" spans="1:8" x14ac:dyDescent="0.35">
      <c r="G141" s="165"/>
    </row>
    <row r="142" spans="1:8" x14ac:dyDescent="0.35">
      <c r="A142" s="104" t="s">
        <v>262</v>
      </c>
      <c r="B142" s="104"/>
      <c r="C142" s="104"/>
      <c r="H142" s="108" t="str">
        <f>$H$2</f>
        <v>SECTION 2100</v>
      </c>
    </row>
    <row r="143" spans="1:8" x14ac:dyDescent="0.35">
      <c r="G143" s="165"/>
    </row>
    <row r="144" spans="1:8" x14ac:dyDescent="0.35">
      <c r="A144" s="111"/>
      <c r="B144" s="112"/>
      <c r="C144" s="113"/>
      <c r="D144" s="114"/>
      <c r="E144" s="111"/>
      <c r="F144" s="115"/>
      <c r="G144" s="116"/>
      <c r="H144" s="117"/>
    </row>
    <row r="145" spans="1:8" x14ac:dyDescent="0.35">
      <c r="A145" s="118" t="s">
        <v>263</v>
      </c>
      <c r="B145" s="119" t="s">
        <v>264</v>
      </c>
      <c r="C145" s="120"/>
      <c r="D145" s="239"/>
      <c r="E145" s="118" t="s">
        <v>265</v>
      </c>
      <c r="F145" s="121" t="s">
        <v>266</v>
      </c>
      <c r="G145" s="122" t="s">
        <v>267</v>
      </c>
      <c r="H145" s="123" t="s">
        <v>268</v>
      </c>
    </row>
    <row r="146" spans="1:8" x14ac:dyDescent="0.35">
      <c r="A146" s="118" t="s">
        <v>269</v>
      </c>
      <c r="B146" s="124"/>
      <c r="C146" s="125"/>
      <c r="D146" s="126"/>
      <c r="E146" s="118"/>
      <c r="F146" s="121"/>
      <c r="G146" s="127"/>
      <c r="H146" s="128"/>
    </row>
    <row r="147" spans="1:8" x14ac:dyDescent="0.35">
      <c r="A147" s="129"/>
      <c r="B147" s="130"/>
      <c r="C147" s="131"/>
      <c r="D147" s="132"/>
      <c r="E147" s="129"/>
      <c r="F147" s="133"/>
      <c r="G147" s="134"/>
      <c r="H147" s="135"/>
    </row>
    <row r="148" spans="1:8" x14ac:dyDescent="0.35">
      <c r="A148" s="166"/>
      <c r="B148" s="167"/>
      <c r="C148" s="168"/>
      <c r="D148" s="168"/>
      <c r="E148" s="153"/>
      <c r="F148" s="154"/>
      <c r="G148" s="169"/>
      <c r="H148" s="156"/>
    </row>
    <row r="149" spans="1:8" x14ac:dyDescent="0.35">
      <c r="A149" s="170"/>
      <c r="B149" s="149" t="s">
        <v>281</v>
      </c>
      <c r="E149" s="245"/>
      <c r="G149" s="171"/>
      <c r="H149" s="140">
        <f>+H138</f>
        <v>0</v>
      </c>
    </row>
    <row r="150" spans="1:8" x14ac:dyDescent="0.35">
      <c r="A150" s="158"/>
      <c r="B150" s="159"/>
      <c r="C150" s="160"/>
      <c r="D150" s="160"/>
      <c r="E150" s="161"/>
      <c r="F150" s="162"/>
      <c r="G150" s="172"/>
      <c r="H150" s="164"/>
    </row>
    <row r="151" spans="1:8" x14ac:dyDescent="0.35">
      <c r="A151" s="166"/>
      <c r="B151" s="167"/>
      <c r="C151" s="168"/>
      <c r="D151" s="136"/>
      <c r="E151" s="137"/>
      <c r="F151" s="138"/>
      <c r="G151" s="139"/>
      <c r="H151" s="140">
        <f t="shared" ref="H151:H206" si="2">IF(AND(NOT(ISBLANK($E151)),NOT(ISNUMBER($F151))),"Rate only",$F151*G151)</f>
        <v>0</v>
      </c>
    </row>
    <row r="152" spans="1:8" x14ac:dyDescent="0.35">
      <c r="A152" s="214" t="s">
        <v>378</v>
      </c>
      <c r="B152" s="146" t="s">
        <v>370</v>
      </c>
      <c r="C152" s="104"/>
      <c r="D152" s="126"/>
      <c r="E152" s="143"/>
      <c r="F152" s="147"/>
      <c r="G152" s="145"/>
      <c r="H152" s="140">
        <f t="shared" si="2"/>
        <v>0</v>
      </c>
    </row>
    <row r="153" spans="1:8" x14ac:dyDescent="0.35">
      <c r="A153" s="170"/>
      <c r="B153" s="146" t="s">
        <v>379</v>
      </c>
      <c r="D153" s="126"/>
      <c r="E153" s="143"/>
      <c r="F153" s="147"/>
      <c r="G153" s="145"/>
      <c r="H153" s="140">
        <f t="shared" si="2"/>
        <v>0</v>
      </c>
    </row>
    <row r="154" spans="1:8" x14ac:dyDescent="0.35">
      <c r="A154" s="170"/>
      <c r="B154" s="149"/>
      <c r="D154" s="148"/>
      <c r="E154" s="143"/>
      <c r="F154" s="147"/>
      <c r="G154" s="145"/>
      <c r="H154" s="140">
        <f t="shared" si="2"/>
        <v>0</v>
      </c>
    </row>
    <row r="155" spans="1:8" x14ac:dyDescent="0.35">
      <c r="A155" s="170"/>
      <c r="B155" s="149" t="s">
        <v>276</v>
      </c>
      <c r="C155" s="105" t="s">
        <v>380</v>
      </c>
      <c r="D155" s="148"/>
      <c r="E155" s="143"/>
      <c r="F155" s="147"/>
      <c r="G155" s="145"/>
      <c r="H155" s="140">
        <f t="shared" si="2"/>
        <v>0</v>
      </c>
    </row>
    <row r="156" spans="1:8" x14ac:dyDescent="0.35">
      <c r="A156" s="170"/>
      <c r="B156" s="149"/>
      <c r="C156" s="105" t="s">
        <v>381</v>
      </c>
      <c r="D156" s="148"/>
      <c r="E156" s="143"/>
      <c r="F156" s="147"/>
      <c r="G156" s="150"/>
      <c r="H156" s="140">
        <f t="shared" si="2"/>
        <v>0</v>
      </c>
    </row>
    <row r="157" spans="1:8" x14ac:dyDescent="0.35">
      <c r="A157" s="170"/>
      <c r="B157" s="149"/>
      <c r="D157" s="148"/>
      <c r="E157" s="143"/>
      <c r="F157" s="147"/>
      <c r="G157" s="145"/>
      <c r="H157" s="140">
        <f t="shared" si="2"/>
        <v>0</v>
      </c>
    </row>
    <row r="158" spans="1:8" x14ac:dyDescent="0.35">
      <c r="A158" s="170"/>
      <c r="B158" s="149"/>
      <c r="C158" s="105" t="s">
        <v>287</v>
      </c>
      <c r="D158" s="148" t="s">
        <v>374</v>
      </c>
      <c r="E158" s="143" t="s">
        <v>306</v>
      </c>
      <c r="F158" s="147"/>
      <c r="G158" s="150"/>
      <c r="H158" s="140" t="str">
        <f t="shared" si="2"/>
        <v>Rate only</v>
      </c>
    </row>
    <row r="159" spans="1:8" x14ac:dyDescent="0.35">
      <c r="A159" s="170"/>
      <c r="B159" s="149"/>
      <c r="D159" s="148"/>
      <c r="E159" s="143"/>
      <c r="F159" s="147"/>
      <c r="G159" s="145"/>
      <c r="H159" s="140">
        <f t="shared" si="2"/>
        <v>0</v>
      </c>
    </row>
    <row r="160" spans="1:8" x14ac:dyDescent="0.35">
      <c r="A160" s="170"/>
      <c r="B160" s="149"/>
      <c r="C160" s="105" t="s">
        <v>330</v>
      </c>
      <c r="D160" s="148" t="s">
        <v>382</v>
      </c>
      <c r="E160" s="143" t="s">
        <v>306</v>
      </c>
      <c r="F160" s="147"/>
      <c r="G160" s="145"/>
      <c r="H160" s="140" t="str">
        <f t="shared" si="2"/>
        <v>Rate only</v>
      </c>
    </row>
    <row r="161" spans="1:8" x14ac:dyDescent="0.35">
      <c r="A161" s="170"/>
      <c r="B161" s="149"/>
      <c r="D161" s="148"/>
      <c r="E161" s="143"/>
      <c r="F161" s="147"/>
      <c r="G161" s="145"/>
      <c r="H161" s="140">
        <f t="shared" si="2"/>
        <v>0</v>
      </c>
    </row>
    <row r="162" spans="1:8" x14ac:dyDescent="0.35">
      <c r="A162" s="170"/>
      <c r="B162" s="149"/>
      <c r="C162" s="105" t="s">
        <v>332</v>
      </c>
      <c r="D162" s="148" t="s">
        <v>375</v>
      </c>
      <c r="E162" s="143" t="s">
        <v>306</v>
      </c>
      <c r="F162" s="147"/>
      <c r="G162" s="145"/>
      <c r="H162" s="140" t="str">
        <f t="shared" si="2"/>
        <v>Rate only</v>
      </c>
    </row>
    <row r="163" spans="1:8" x14ac:dyDescent="0.35">
      <c r="A163" s="170"/>
      <c r="B163" s="149"/>
      <c r="D163" s="148"/>
      <c r="E163" s="143"/>
      <c r="F163" s="147"/>
      <c r="G163" s="145"/>
      <c r="H163" s="140">
        <f t="shared" si="2"/>
        <v>0</v>
      </c>
    </row>
    <row r="164" spans="1:8" x14ac:dyDescent="0.35">
      <c r="A164" s="170"/>
      <c r="B164" s="149" t="s">
        <v>278</v>
      </c>
      <c r="C164" s="105" t="s">
        <v>383</v>
      </c>
      <c r="D164" s="148"/>
      <c r="E164" s="143"/>
      <c r="F164" s="147"/>
      <c r="G164" s="215"/>
      <c r="H164" s="140">
        <f t="shared" si="2"/>
        <v>0</v>
      </c>
    </row>
    <row r="165" spans="1:8" x14ac:dyDescent="0.35">
      <c r="A165" s="170"/>
      <c r="B165" s="149"/>
      <c r="D165" s="148"/>
      <c r="E165" s="143"/>
      <c r="F165" s="144"/>
      <c r="G165" s="145"/>
      <c r="H165" s="140">
        <f t="shared" si="2"/>
        <v>0</v>
      </c>
    </row>
    <row r="166" spans="1:8" x14ac:dyDescent="0.35">
      <c r="A166" s="170"/>
      <c r="B166" s="149"/>
      <c r="C166" s="105" t="s">
        <v>287</v>
      </c>
      <c r="D166" s="148" t="s">
        <v>374</v>
      </c>
      <c r="E166" s="143" t="s">
        <v>306</v>
      </c>
      <c r="F166" s="147"/>
      <c r="G166" s="215"/>
      <c r="H166" s="140" t="str">
        <f t="shared" si="2"/>
        <v>Rate only</v>
      </c>
    </row>
    <row r="167" spans="1:8" x14ac:dyDescent="0.35">
      <c r="A167" s="170"/>
      <c r="B167" s="264"/>
      <c r="D167" s="148"/>
      <c r="E167" s="143"/>
      <c r="F167" s="147"/>
      <c r="G167" s="145"/>
      <c r="H167" s="140">
        <f t="shared" si="2"/>
        <v>0</v>
      </c>
    </row>
    <row r="168" spans="1:8" x14ac:dyDescent="0.35">
      <c r="A168" s="170"/>
      <c r="B168" s="149"/>
      <c r="C168" s="105" t="s">
        <v>330</v>
      </c>
      <c r="D168" s="148" t="s">
        <v>382</v>
      </c>
      <c r="E168" s="143" t="s">
        <v>306</v>
      </c>
      <c r="F168" s="147"/>
      <c r="G168" s="145"/>
      <c r="H168" s="140" t="str">
        <f t="shared" si="2"/>
        <v>Rate only</v>
      </c>
    </row>
    <row r="169" spans="1:8" x14ac:dyDescent="0.35">
      <c r="A169" s="141"/>
      <c r="B169" s="146"/>
      <c r="D169" s="148"/>
      <c r="E169" s="143"/>
      <c r="F169" s="144"/>
      <c r="G169" s="145"/>
      <c r="H169" s="140">
        <f t="shared" si="2"/>
        <v>0</v>
      </c>
    </row>
    <row r="170" spans="1:8" x14ac:dyDescent="0.35">
      <c r="A170" s="170"/>
      <c r="B170" s="146"/>
      <c r="C170" s="105" t="s">
        <v>332</v>
      </c>
      <c r="D170" s="148" t="s">
        <v>375</v>
      </c>
      <c r="E170" s="143" t="s">
        <v>306</v>
      </c>
      <c r="F170" s="144"/>
      <c r="G170" s="145"/>
      <c r="H170" s="140" t="str">
        <f t="shared" si="2"/>
        <v>Rate only</v>
      </c>
    </row>
    <row r="171" spans="1:8" x14ac:dyDescent="0.35">
      <c r="A171" s="170"/>
      <c r="B171" s="149"/>
      <c r="D171" s="148"/>
      <c r="E171" s="143"/>
      <c r="F171" s="144"/>
      <c r="G171" s="145"/>
      <c r="H171" s="140">
        <f t="shared" si="2"/>
        <v>0</v>
      </c>
    </row>
    <row r="172" spans="1:8" x14ac:dyDescent="0.35">
      <c r="A172" s="170"/>
      <c r="B172" s="149"/>
      <c r="D172" s="148"/>
      <c r="E172" s="143"/>
      <c r="F172" s="144"/>
      <c r="G172" s="145"/>
      <c r="H172" s="140">
        <f t="shared" si="2"/>
        <v>0</v>
      </c>
    </row>
    <row r="173" spans="1:8" x14ac:dyDescent="0.35">
      <c r="A173" s="141" t="s">
        <v>384</v>
      </c>
      <c r="B173" s="146" t="s">
        <v>385</v>
      </c>
      <c r="C173" s="104"/>
      <c r="D173" s="126"/>
      <c r="E173" s="143"/>
      <c r="F173" s="147"/>
      <c r="G173" s="145"/>
      <c r="H173" s="140">
        <f t="shared" si="2"/>
        <v>0</v>
      </c>
    </row>
    <row r="174" spans="1:8" x14ac:dyDescent="0.35">
      <c r="A174" s="170"/>
      <c r="B174" s="149"/>
      <c r="D174" s="148"/>
      <c r="E174" s="143"/>
      <c r="F174" s="147"/>
      <c r="G174" s="145"/>
      <c r="H174" s="140">
        <f t="shared" si="2"/>
        <v>0</v>
      </c>
    </row>
    <row r="175" spans="1:8" x14ac:dyDescent="0.35">
      <c r="A175" s="170"/>
      <c r="B175" s="149" t="s">
        <v>276</v>
      </c>
      <c r="C175" s="105" t="s">
        <v>386</v>
      </c>
      <c r="D175" s="148"/>
      <c r="E175" s="143"/>
      <c r="F175" s="147"/>
      <c r="G175" s="145"/>
      <c r="H175" s="140">
        <f t="shared" si="2"/>
        <v>0</v>
      </c>
    </row>
    <row r="176" spans="1:8" x14ac:dyDescent="0.35">
      <c r="A176" s="170"/>
      <c r="B176" s="149"/>
      <c r="C176" s="105" t="s">
        <v>387</v>
      </c>
      <c r="D176" s="148"/>
      <c r="E176" s="143"/>
      <c r="F176" s="147"/>
      <c r="G176" s="145"/>
      <c r="H176" s="140">
        <f t="shared" si="2"/>
        <v>0</v>
      </c>
    </row>
    <row r="177" spans="1:8" x14ac:dyDescent="0.35">
      <c r="A177" s="170"/>
      <c r="B177" s="149"/>
      <c r="D177" s="148"/>
      <c r="E177" s="143"/>
      <c r="F177" s="147"/>
      <c r="G177" s="145"/>
      <c r="H177" s="140">
        <f t="shared" si="2"/>
        <v>0</v>
      </c>
    </row>
    <row r="178" spans="1:8" x14ac:dyDescent="0.35">
      <c r="A178" s="170"/>
      <c r="B178" s="149"/>
      <c r="C178" s="105" t="s">
        <v>287</v>
      </c>
      <c r="D178" s="148" t="s">
        <v>388</v>
      </c>
      <c r="E178" s="143" t="s">
        <v>212</v>
      </c>
      <c r="F178" s="147"/>
      <c r="G178" s="145"/>
      <c r="H178" s="140" t="str">
        <f t="shared" si="2"/>
        <v>Rate only</v>
      </c>
    </row>
    <row r="179" spans="1:8" x14ac:dyDescent="0.35">
      <c r="A179" s="170"/>
      <c r="B179" s="149"/>
      <c r="D179" s="148"/>
      <c r="E179" s="143"/>
      <c r="F179" s="147"/>
      <c r="G179" s="145"/>
      <c r="H179" s="140">
        <f t="shared" si="2"/>
        <v>0</v>
      </c>
    </row>
    <row r="180" spans="1:8" x14ac:dyDescent="0.35">
      <c r="A180" s="170"/>
      <c r="B180" s="149"/>
      <c r="C180" s="105" t="s">
        <v>330</v>
      </c>
      <c r="D180" s="148" t="s">
        <v>389</v>
      </c>
      <c r="E180" s="143" t="s">
        <v>212</v>
      </c>
      <c r="F180" s="147"/>
      <c r="G180" s="145"/>
      <c r="H180" s="140" t="str">
        <f t="shared" si="2"/>
        <v>Rate only</v>
      </c>
    </row>
    <row r="181" spans="1:8" x14ac:dyDescent="0.35">
      <c r="A181" s="170"/>
      <c r="B181" s="149"/>
      <c r="D181" s="148"/>
      <c r="E181" s="143"/>
      <c r="F181" s="147"/>
      <c r="G181" s="145"/>
      <c r="H181" s="140">
        <f t="shared" si="2"/>
        <v>0</v>
      </c>
    </row>
    <row r="182" spans="1:8" x14ac:dyDescent="0.35">
      <c r="A182" s="170"/>
      <c r="B182" s="149"/>
      <c r="C182" s="105" t="s">
        <v>332</v>
      </c>
      <c r="D182" s="148" t="s">
        <v>390</v>
      </c>
      <c r="E182" s="143" t="s">
        <v>212</v>
      </c>
      <c r="F182" s="147"/>
      <c r="G182" s="145"/>
      <c r="H182" s="140" t="str">
        <f t="shared" si="2"/>
        <v>Rate only</v>
      </c>
    </row>
    <row r="183" spans="1:8" x14ac:dyDescent="0.35">
      <c r="A183" s="170"/>
      <c r="B183" s="149"/>
      <c r="D183" s="148"/>
      <c r="E183" s="143"/>
      <c r="F183" s="147"/>
      <c r="G183" s="145"/>
      <c r="H183" s="140">
        <f t="shared" si="2"/>
        <v>0</v>
      </c>
    </row>
    <row r="184" spans="1:8" x14ac:dyDescent="0.35">
      <c r="A184" s="170"/>
      <c r="B184" s="149"/>
      <c r="C184" s="105" t="s">
        <v>334</v>
      </c>
      <c r="D184" s="148" t="s">
        <v>391</v>
      </c>
      <c r="E184" s="143" t="s">
        <v>212</v>
      </c>
      <c r="F184" s="147"/>
      <c r="G184" s="145"/>
      <c r="H184" s="140" t="str">
        <f t="shared" si="2"/>
        <v>Rate only</v>
      </c>
    </row>
    <row r="185" spans="1:8" x14ac:dyDescent="0.35">
      <c r="A185" s="170"/>
      <c r="B185" s="149"/>
      <c r="D185" s="148"/>
      <c r="E185" s="143"/>
      <c r="F185" s="147"/>
      <c r="G185" s="145"/>
      <c r="H185" s="140">
        <f t="shared" si="2"/>
        <v>0</v>
      </c>
    </row>
    <row r="186" spans="1:8" x14ac:dyDescent="0.35">
      <c r="A186" s="170"/>
      <c r="B186" s="149" t="s">
        <v>278</v>
      </c>
      <c r="C186" s="105" t="s">
        <v>392</v>
      </c>
      <c r="D186" s="148"/>
      <c r="E186" s="143"/>
      <c r="F186" s="147"/>
      <c r="G186" s="145"/>
      <c r="H186" s="140">
        <f t="shared" si="2"/>
        <v>0</v>
      </c>
    </row>
    <row r="187" spans="1:8" x14ac:dyDescent="0.35">
      <c r="A187" s="170"/>
      <c r="B187" s="149"/>
      <c r="C187" s="105" t="s">
        <v>393</v>
      </c>
      <c r="D187" s="148"/>
      <c r="E187" s="143"/>
      <c r="F187" s="147"/>
      <c r="G187" s="145"/>
      <c r="H187" s="140">
        <f t="shared" si="2"/>
        <v>0</v>
      </c>
    </row>
    <row r="188" spans="1:8" x14ac:dyDescent="0.35">
      <c r="A188" s="170"/>
      <c r="B188" s="149"/>
      <c r="D188" s="148"/>
      <c r="E188" s="143"/>
      <c r="F188" s="147"/>
      <c r="G188" s="145"/>
      <c r="H188" s="140">
        <f t="shared" si="2"/>
        <v>0</v>
      </c>
    </row>
    <row r="189" spans="1:8" x14ac:dyDescent="0.35">
      <c r="A189" s="170"/>
      <c r="B189" s="149"/>
      <c r="C189" s="105" t="s">
        <v>287</v>
      </c>
      <c r="D189" s="148" t="s">
        <v>394</v>
      </c>
      <c r="E189" s="143"/>
      <c r="F189" s="147"/>
      <c r="G189" s="145"/>
      <c r="H189" s="140">
        <f t="shared" si="2"/>
        <v>0</v>
      </c>
    </row>
    <row r="190" spans="1:8" x14ac:dyDescent="0.35">
      <c r="A190" s="170"/>
      <c r="B190" s="149"/>
      <c r="D190" s="148" t="s">
        <v>395</v>
      </c>
      <c r="E190" s="143" t="s">
        <v>212</v>
      </c>
      <c r="F190" s="147"/>
      <c r="G190" s="145"/>
      <c r="H190" s="140" t="str">
        <f t="shared" si="2"/>
        <v>Rate only</v>
      </c>
    </row>
    <row r="191" spans="1:8" x14ac:dyDescent="0.35">
      <c r="A191" s="170"/>
      <c r="B191" s="149"/>
      <c r="D191" s="148"/>
      <c r="E191" s="143"/>
      <c r="F191" s="147"/>
      <c r="G191" s="145"/>
      <c r="H191" s="140">
        <f t="shared" si="2"/>
        <v>0</v>
      </c>
    </row>
    <row r="192" spans="1:8" x14ac:dyDescent="0.35">
      <c r="A192" s="170"/>
      <c r="B192" s="149"/>
      <c r="C192" s="105" t="s">
        <v>330</v>
      </c>
      <c r="D192" s="148" t="s">
        <v>389</v>
      </c>
      <c r="E192" s="143" t="s">
        <v>212</v>
      </c>
      <c r="F192" s="147"/>
      <c r="G192" s="145"/>
      <c r="H192" s="140" t="str">
        <f t="shared" si="2"/>
        <v>Rate only</v>
      </c>
    </row>
    <row r="193" spans="1:8" x14ac:dyDescent="0.35">
      <c r="A193" s="170"/>
      <c r="B193" s="149"/>
      <c r="D193" s="148"/>
      <c r="E193" s="143"/>
      <c r="F193" s="147"/>
      <c r="G193" s="145"/>
      <c r="H193" s="140">
        <f t="shared" si="2"/>
        <v>0</v>
      </c>
    </row>
    <row r="194" spans="1:8" x14ac:dyDescent="0.35">
      <c r="A194" s="170"/>
      <c r="B194" s="149"/>
      <c r="C194" s="105" t="s">
        <v>332</v>
      </c>
      <c r="D194" s="148" t="s">
        <v>396</v>
      </c>
      <c r="E194" s="143"/>
      <c r="F194" s="147"/>
      <c r="G194" s="145"/>
      <c r="H194" s="140">
        <f t="shared" si="2"/>
        <v>0</v>
      </c>
    </row>
    <row r="195" spans="1:8" x14ac:dyDescent="0.35">
      <c r="A195" s="170"/>
      <c r="B195" s="149"/>
      <c r="D195" s="148" t="s">
        <v>397</v>
      </c>
      <c r="E195" s="143" t="s">
        <v>212</v>
      </c>
      <c r="F195" s="147"/>
      <c r="G195" s="145"/>
      <c r="H195" s="140" t="str">
        <f t="shared" si="2"/>
        <v>Rate only</v>
      </c>
    </row>
    <row r="196" spans="1:8" x14ac:dyDescent="0.35">
      <c r="A196" s="170"/>
      <c r="B196" s="149"/>
      <c r="D196" s="148"/>
      <c r="E196" s="143"/>
      <c r="F196" s="147"/>
      <c r="G196" s="145"/>
      <c r="H196" s="140">
        <f t="shared" si="2"/>
        <v>0</v>
      </c>
    </row>
    <row r="197" spans="1:8" x14ac:dyDescent="0.35">
      <c r="A197" s="170"/>
      <c r="B197" s="149"/>
      <c r="C197" s="105" t="s">
        <v>334</v>
      </c>
      <c r="D197" s="148" t="s">
        <v>391</v>
      </c>
      <c r="E197" s="143" t="s">
        <v>212</v>
      </c>
      <c r="F197" s="147"/>
      <c r="G197" s="145"/>
      <c r="H197" s="140" t="str">
        <f t="shared" si="2"/>
        <v>Rate only</v>
      </c>
    </row>
    <row r="198" spans="1:8" x14ac:dyDescent="0.35">
      <c r="A198" s="170"/>
      <c r="B198" s="149"/>
      <c r="D198" s="148"/>
      <c r="E198" s="143"/>
      <c r="F198" s="147"/>
      <c r="G198" s="145"/>
      <c r="H198" s="140">
        <f t="shared" si="2"/>
        <v>0</v>
      </c>
    </row>
    <row r="199" spans="1:8" x14ac:dyDescent="0.35">
      <c r="A199" s="170"/>
      <c r="B199" s="149"/>
      <c r="D199" s="148"/>
      <c r="E199" s="143"/>
      <c r="F199" s="147"/>
      <c r="G199" s="145"/>
      <c r="H199" s="140">
        <f t="shared" si="2"/>
        <v>0</v>
      </c>
    </row>
    <row r="200" spans="1:8" x14ac:dyDescent="0.35">
      <c r="A200" s="170"/>
      <c r="B200" s="149"/>
      <c r="D200" s="148"/>
      <c r="E200" s="143"/>
      <c r="F200" s="147"/>
      <c r="G200" s="145"/>
      <c r="H200" s="140">
        <f t="shared" si="2"/>
        <v>0</v>
      </c>
    </row>
    <row r="201" spans="1:8" x14ac:dyDescent="0.35">
      <c r="A201" s="170"/>
      <c r="B201" s="149"/>
      <c r="D201" s="148"/>
      <c r="E201" s="143"/>
      <c r="F201" s="147"/>
      <c r="G201" s="145"/>
      <c r="H201" s="140">
        <f t="shared" si="2"/>
        <v>0</v>
      </c>
    </row>
    <row r="202" spans="1:8" x14ac:dyDescent="0.35">
      <c r="A202" s="170"/>
      <c r="B202" s="149"/>
      <c r="D202" s="148"/>
      <c r="E202" s="143"/>
      <c r="F202" s="147"/>
      <c r="G202" s="145"/>
      <c r="H202" s="140">
        <f t="shared" si="2"/>
        <v>0</v>
      </c>
    </row>
    <row r="203" spans="1:8" x14ac:dyDescent="0.35">
      <c r="A203" s="170"/>
      <c r="B203" s="149"/>
      <c r="D203" s="148"/>
      <c r="E203" s="143"/>
      <c r="F203" s="147"/>
      <c r="G203" s="145"/>
      <c r="H203" s="140">
        <f t="shared" si="2"/>
        <v>0</v>
      </c>
    </row>
    <row r="204" spans="1:8" x14ac:dyDescent="0.35">
      <c r="A204" s="170"/>
      <c r="B204" s="149"/>
      <c r="D204" s="148"/>
      <c r="E204" s="143"/>
      <c r="F204" s="147"/>
      <c r="G204" s="145"/>
      <c r="H204" s="140">
        <f t="shared" si="2"/>
        <v>0</v>
      </c>
    </row>
    <row r="205" spans="1:8" x14ac:dyDescent="0.35">
      <c r="A205" s="170"/>
      <c r="B205" s="149"/>
      <c r="D205" s="148"/>
      <c r="E205" s="143"/>
      <c r="F205" s="147"/>
      <c r="G205" s="145"/>
      <c r="H205" s="140">
        <f t="shared" si="2"/>
        <v>0</v>
      </c>
    </row>
    <row r="206" spans="1:8" x14ac:dyDescent="0.35">
      <c r="A206" s="158"/>
      <c r="B206" s="159"/>
      <c r="C206" s="160"/>
      <c r="D206" s="266"/>
      <c r="E206" s="243"/>
      <c r="F206" s="244"/>
      <c r="G206" s="152"/>
      <c r="H206" s="140">
        <f t="shared" si="2"/>
        <v>0</v>
      </c>
    </row>
    <row r="207" spans="1:8" x14ac:dyDescent="0.35">
      <c r="A207" s="166"/>
      <c r="B207" s="167"/>
      <c r="C207" s="168"/>
      <c r="D207" s="168"/>
      <c r="E207" s="153"/>
      <c r="F207" s="154"/>
      <c r="G207" s="155"/>
      <c r="H207" s="156"/>
    </row>
    <row r="208" spans="1:8" x14ac:dyDescent="0.35">
      <c r="A208" s="170" t="s">
        <v>349</v>
      </c>
      <c r="B208" s="149" t="s">
        <v>350</v>
      </c>
      <c r="D208" s="238"/>
      <c r="G208" s="157"/>
      <c r="H208" s="140">
        <f>SUM(H147:H207)</f>
        <v>0</v>
      </c>
    </row>
    <row r="209" spans="1:8" x14ac:dyDescent="0.35">
      <c r="A209" s="158"/>
      <c r="B209" s="159"/>
      <c r="C209" s="160"/>
      <c r="D209" s="160"/>
      <c r="E209" s="161"/>
      <c r="F209" s="162"/>
      <c r="G209" s="163"/>
      <c r="H209" s="164"/>
    </row>
    <row r="211" spans="1:8" x14ac:dyDescent="0.35">
      <c r="G211" s="165"/>
    </row>
    <row r="212" spans="1:8" x14ac:dyDescent="0.35">
      <c r="A212" s="104" t="s">
        <v>262</v>
      </c>
      <c r="B212" s="104"/>
      <c r="C212" s="104"/>
      <c r="H212" s="108" t="str">
        <f>$H$2</f>
        <v>SECTION 2100</v>
      </c>
    </row>
    <row r="213" spans="1:8" x14ac:dyDescent="0.35">
      <c r="G213" s="165"/>
    </row>
    <row r="214" spans="1:8" x14ac:dyDescent="0.35">
      <c r="A214" s="111"/>
      <c r="B214" s="112"/>
      <c r="C214" s="113"/>
      <c r="D214" s="114"/>
      <c r="E214" s="111"/>
      <c r="F214" s="115"/>
      <c r="G214" s="116"/>
      <c r="H214" s="117"/>
    </row>
    <row r="215" spans="1:8" x14ac:dyDescent="0.35">
      <c r="A215" s="118" t="s">
        <v>263</v>
      </c>
      <c r="B215" s="119" t="s">
        <v>264</v>
      </c>
      <c r="C215" s="120"/>
      <c r="D215" s="239"/>
      <c r="E215" s="118" t="s">
        <v>265</v>
      </c>
      <c r="F215" s="121" t="s">
        <v>266</v>
      </c>
      <c r="G215" s="122" t="s">
        <v>267</v>
      </c>
      <c r="H215" s="123" t="s">
        <v>268</v>
      </c>
    </row>
    <row r="216" spans="1:8" x14ac:dyDescent="0.35">
      <c r="A216" s="118" t="s">
        <v>269</v>
      </c>
      <c r="B216" s="124"/>
      <c r="C216" s="125"/>
      <c r="D216" s="126"/>
      <c r="E216" s="118"/>
      <c r="F216" s="121"/>
      <c r="G216" s="127"/>
      <c r="H216" s="128"/>
    </row>
    <row r="217" spans="1:8" x14ac:dyDescent="0.35">
      <c r="A217" s="129"/>
      <c r="B217" s="130"/>
      <c r="C217" s="131"/>
      <c r="D217" s="132"/>
      <c r="E217" s="129"/>
      <c r="F217" s="133"/>
      <c r="G217" s="134"/>
      <c r="H217" s="135"/>
    </row>
    <row r="218" spans="1:8" x14ac:dyDescent="0.35">
      <c r="A218" s="166"/>
      <c r="B218" s="167"/>
      <c r="C218" s="168"/>
      <c r="D218" s="168"/>
      <c r="E218" s="153"/>
      <c r="F218" s="154"/>
      <c r="G218" s="169"/>
      <c r="H218" s="156"/>
    </row>
    <row r="219" spans="1:8" x14ac:dyDescent="0.35">
      <c r="A219" s="170"/>
      <c r="B219" s="149" t="s">
        <v>281</v>
      </c>
      <c r="E219" s="245"/>
      <c r="G219" s="171"/>
      <c r="H219" s="140">
        <f>+H208</f>
        <v>0</v>
      </c>
    </row>
    <row r="220" spans="1:8" x14ac:dyDescent="0.35">
      <c r="A220" s="158"/>
      <c r="B220" s="159"/>
      <c r="C220" s="160"/>
      <c r="D220" s="160"/>
      <c r="E220" s="161"/>
      <c r="F220" s="162"/>
      <c r="G220" s="172"/>
      <c r="H220" s="164"/>
    </row>
    <row r="221" spans="1:8" x14ac:dyDescent="0.35">
      <c r="A221" s="166"/>
      <c r="B221" s="167"/>
      <c r="C221" s="168"/>
      <c r="D221" s="136"/>
      <c r="E221" s="137"/>
      <c r="F221" s="138"/>
      <c r="G221" s="139"/>
      <c r="H221" s="140">
        <f t="shared" ref="H221:H276" si="3">IF(AND(NOT(ISBLANK($E221)),NOT(ISNUMBER($F221))),"Rate only",$F221*G221)</f>
        <v>0</v>
      </c>
    </row>
    <row r="222" spans="1:8" x14ac:dyDescent="0.35">
      <c r="A222" s="141" t="s">
        <v>384</v>
      </c>
      <c r="B222" s="149" t="s">
        <v>297</v>
      </c>
      <c r="C222" s="105" t="s">
        <v>398</v>
      </c>
      <c r="D222" s="148"/>
      <c r="E222" s="143"/>
      <c r="F222" s="147"/>
      <c r="G222" s="145"/>
      <c r="H222" s="140">
        <f t="shared" si="3"/>
        <v>0</v>
      </c>
    </row>
    <row r="223" spans="1:8" x14ac:dyDescent="0.35">
      <c r="A223" s="170" t="s">
        <v>399</v>
      </c>
      <c r="B223" s="149"/>
      <c r="C223" s="105" t="s">
        <v>400</v>
      </c>
      <c r="D223" s="148"/>
      <c r="E223" s="143"/>
      <c r="F223" s="147"/>
      <c r="G223" s="145"/>
      <c r="H223" s="140">
        <f t="shared" si="3"/>
        <v>0</v>
      </c>
    </row>
    <row r="224" spans="1:8" x14ac:dyDescent="0.35">
      <c r="A224" s="170"/>
      <c r="B224" s="149"/>
      <c r="C224" s="250" t="s">
        <v>401</v>
      </c>
      <c r="D224" s="249"/>
      <c r="E224" s="143"/>
      <c r="F224" s="147"/>
      <c r="G224" s="145"/>
      <c r="H224" s="140">
        <f t="shared" si="3"/>
        <v>0</v>
      </c>
    </row>
    <row r="225" spans="1:8" x14ac:dyDescent="0.35">
      <c r="A225" s="170"/>
      <c r="B225" s="149"/>
      <c r="C225" s="250" t="s">
        <v>402</v>
      </c>
      <c r="D225" s="249"/>
      <c r="E225" s="143"/>
      <c r="F225" s="147"/>
      <c r="G225" s="145"/>
      <c r="H225" s="140">
        <f t="shared" si="3"/>
        <v>0</v>
      </c>
    </row>
    <row r="226" spans="1:8" x14ac:dyDescent="0.35">
      <c r="A226" s="170"/>
      <c r="B226" s="149"/>
      <c r="D226" s="148"/>
      <c r="E226" s="143"/>
      <c r="F226" s="147"/>
      <c r="G226" s="150"/>
      <c r="H226" s="140">
        <f t="shared" si="3"/>
        <v>0</v>
      </c>
    </row>
    <row r="227" spans="1:8" x14ac:dyDescent="0.35">
      <c r="A227" s="170"/>
      <c r="B227" s="149"/>
      <c r="C227" s="105" t="s">
        <v>287</v>
      </c>
      <c r="D227" s="148" t="s">
        <v>388</v>
      </c>
      <c r="E227" s="143" t="s">
        <v>212</v>
      </c>
      <c r="F227" s="147"/>
      <c r="G227" s="145"/>
      <c r="H227" s="140" t="str">
        <f t="shared" si="3"/>
        <v>Rate only</v>
      </c>
    </row>
    <row r="228" spans="1:8" x14ac:dyDescent="0.35">
      <c r="A228" s="170"/>
      <c r="B228" s="149"/>
      <c r="D228" s="148"/>
      <c r="E228" s="143"/>
      <c r="F228" s="147"/>
      <c r="G228" s="150"/>
      <c r="H228" s="140">
        <f t="shared" si="3"/>
        <v>0</v>
      </c>
    </row>
    <row r="229" spans="1:8" x14ac:dyDescent="0.35">
      <c r="A229" s="170"/>
      <c r="B229" s="149"/>
      <c r="C229" s="105" t="s">
        <v>330</v>
      </c>
      <c r="D229" s="148" t="s">
        <v>389</v>
      </c>
      <c r="E229" s="143" t="s">
        <v>212</v>
      </c>
      <c r="F229" s="147"/>
      <c r="G229" s="145"/>
      <c r="H229" s="140" t="str">
        <f t="shared" si="3"/>
        <v>Rate only</v>
      </c>
    </row>
    <row r="230" spans="1:8" x14ac:dyDescent="0.35">
      <c r="A230" s="170"/>
      <c r="B230" s="149"/>
      <c r="D230" s="148"/>
      <c r="E230" s="143"/>
      <c r="F230" s="147"/>
      <c r="G230" s="145"/>
      <c r="H230" s="140">
        <f t="shared" si="3"/>
        <v>0</v>
      </c>
    </row>
    <row r="231" spans="1:8" x14ac:dyDescent="0.35">
      <c r="A231" s="170"/>
      <c r="B231" s="149"/>
      <c r="C231" s="105" t="s">
        <v>332</v>
      </c>
      <c r="D231" s="148" t="s">
        <v>390</v>
      </c>
      <c r="E231" s="143" t="s">
        <v>212</v>
      </c>
      <c r="F231" s="147"/>
      <c r="G231" s="145"/>
      <c r="H231" s="140" t="str">
        <f t="shared" si="3"/>
        <v>Rate only</v>
      </c>
    </row>
    <row r="232" spans="1:8" x14ac:dyDescent="0.35">
      <c r="A232" s="170"/>
      <c r="B232" s="149"/>
      <c r="D232" s="148"/>
      <c r="E232" s="143"/>
      <c r="F232" s="147"/>
      <c r="G232" s="145"/>
      <c r="H232" s="140">
        <f t="shared" si="3"/>
        <v>0</v>
      </c>
    </row>
    <row r="233" spans="1:8" x14ac:dyDescent="0.35">
      <c r="A233" s="170"/>
      <c r="B233" s="149"/>
      <c r="C233" s="105" t="s">
        <v>334</v>
      </c>
      <c r="D233" s="148" t="s">
        <v>391</v>
      </c>
      <c r="E233" s="143" t="s">
        <v>212</v>
      </c>
      <c r="F233" s="147"/>
      <c r="G233" s="145"/>
      <c r="H233" s="140" t="str">
        <f t="shared" si="3"/>
        <v>Rate only</v>
      </c>
    </row>
    <row r="234" spans="1:8" x14ac:dyDescent="0.35">
      <c r="A234" s="170"/>
      <c r="B234" s="149"/>
      <c r="D234" s="148"/>
      <c r="E234" s="143"/>
      <c r="F234" s="147"/>
      <c r="G234" s="215"/>
      <c r="H234" s="140">
        <f t="shared" si="3"/>
        <v>0</v>
      </c>
    </row>
    <row r="235" spans="1:8" x14ac:dyDescent="0.35">
      <c r="A235" s="170"/>
      <c r="B235" s="149" t="s">
        <v>403</v>
      </c>
      <c r="C235" s="105" t="s">
        <v>404</v>
      </c>
      <c r="D235" s="148"/>
      <c r="E235" s="143"/>
      <c r="F235" s="147"/>
      <c r="G235" s="145"/>
      <c r="H235" s="140">
        <f t="shared" si="3"/>
        <v>0</v>
      </c>
    </row>
    <row r="236" spans="1:8" x14ac:dyDescent="0.35">
      <c r="A236" s="170"/>
      <c r="B236" s="149"/>
      <c r="D236" s="148"/>
      <c r="E236" s="143"/>
      <c r="F236" s="147"/>
      <c r="G236" s="215"/>
      <c r="H236" s="140">
        <f t="shared" si="3"/>
        <v>0</v>
      </c>
    </row>
    <row r="237" spans="1:8" x14ac:dyDescent="0.35">
      <c r="A237" s="170"/>
      <c r="B237" s="149"/>
      <c r="C237" s="105" t="s">
        <v>287</v>
      </c>
      <c r="D237" s="148" t="s">
        <v>405</v>
      </c>
      <c r="E237" s="143"/>
      <c r="F237" s="147"/>
      <c r="G237" s="145"/>
      <c r="H237" s="140">
        <f t="shared" si="3"/>
        <v>0</v>
      </c>
    </row>
    <row r="238" spans="1:8" x14ac:dyDescent="0.35">
      <c r="A238" s="170"/>
      <c r="B238" s="149"/>
      <c r="D238" s="148" t="s">
        <v>406</v>
      </c>
      <c r="E238" s="143" t="s">
        <v>212</v>
      </c>
      <c r="F238" s="147"/>
      <c r="G238" s="145"/>
      <c r="H238" s="140" t="str">
        <f t="shared" si="3"/>
        <v>Rate only</v>
      </c>
    </row>
    <row r="239" spans="1:8" x14ac:dyDescent="0.35">
      <c r="A239" s="170"/>
      <c r="B239" s="149"/>
      <c r="D239" s="148"/>
      <c r="E239" s="143"/>
      <c r="F239" s="147"/>
      <c r="G239" s="145"/>
      <c r="H239" s="140">
        <f t="shared" si="3"/>
        <v>0</v>
      </c>
    </row>
    <row r="240" spans="1:8" x14ac:dyDescent="0.35">
      <c r="A240" s="170"/>
      <c r="B240" s="149"/>
      <c r="C240" s="105" t="s">
        <v>330</v>
      </c>
      <c r="D240" s="148" t="s">
        <v>407</v>
      </c>
      <c r="E240" s="143"/>
      <c r="F240" s="144"/>
      <c r="G240" s="145"/>
      <c r="H240" s="140">
        <f t="shared" si="3"/>
        <v>0</v>
      </c>
    </row>
    <row r="241" spans="1:8" x14ac:dyDescent="0.35">
      <c r="A241" s="170"/>
      <c r="B241" s="149"/>
      <c r="D241" s="148" t="s">
        <v>408</v>
      </c>
      <c r="E241" s="143" t="s">
        <v>212</v>
      </c>
      <c r="F241" s="147"/>
      <c r="G241" s="145"/>
      <c r="H241" s="140" t="str">
        <f t="shared" si="3"/>
        <v>Rate only</v>
      </c>
    </row>
    <row r="242" spans="1:8" x14ac:dyDescent="0.35">
      <c r="A242" s="170"/>
      <c r="B242" s="149"/>
      <c r="D242" s="148"/>
      <c r="E242" s="143"/>
      <c r="F242" s="147"/>
      <c r="G242" s="145"/>
      <c r="H242" s="140">
        <f t="shared" si="3"/>
        <v>0</v>
      </c>
    </row>
    <row r="243" spans="1:8" x14ac:dyDescent="0.35">
      <c r="A243" s="170"/>
      <c r="B243" s="149"/>
      <c r="C243" s="105" t="s">
        <v>332</v>
      </c>
      <c r="D243" s="148" t="s">
        <v>409</v>
      </c>
      <c r="E243" s="143"/>
      <c r="F243" s="147"/>
      <c r="G243" s="145"/>
      <c r="H243" s="140">
        <f t="shared" si="3"/>
        <v>0</v>
      </c>
    </row>
    <row r="244" spans="1:8" x14ac:dyDescent="0.35">
      <c r="A244" s="170"/>
      <c r="B244" s="149"/>
      <c r="D244" s="148" t="s">
        <v>408</v>
      </c>
      <c r="E244" s="143" t="s">
        <v>212</v>
      </c>
      <c r="F244" s="147"/>
      <c r="G244" s="145"/>
      <c r="H244" s="140" t="str">
        <f t="shared" si="3"/>
        <v>Rate only</v>
      </c>
    </row>
    <row r="245" spans="1:8" x14ac:dyDescent="0.35">
      <c r="A245" s="170"/>
      <c r="B245" s="149"/>
      <c r="D245" s="148"/>
      <c r="E245" s="143"/>
      <c r="F245" s="147"/>
      <c r="G245" s="145"/>
      <c r="H245" s="140">
        <f t="shared" si="3"/>
        <v>0</v>
      </c>
    </row>
    <row r="246" spans="1:8" x14ac:dyDescent="0.35">
      <c r="A246" s="170"/>
      <c r="B246" s="149"/>
      <c r="C246" s="105" t="s">
        <v>334</v>
      </c>
      <c r="D246" s="148" t="s">
        <v>410</v>
      </c>
      <c r="E246" s="143"/>
      <c r="F246" s="147"/>
      <c r="G246" s="145"/>
      <c r="H246" s="140">
        <f t="shared" si="3"/>
        <v>0</v>
      </c>
    </row>
    <row r="247" spans="1:8" x14ac:dyDescent="0.35">
      <c r="A247" s="170"/>
      <c r="B247" s="149"/>
      <c r="D247" s="148" t="s">
        <v>408</v>
      </c>
      <c r="E247" s="143" t="s">
        <v>212</v>
      </c>
      <c r="F247" s="147"/>
      <c r="G247" s="145"/>
      <c r="H247" s="140" t="str">
        <f t="shared" si="3"/>
        <v>Rate only</v>
      </c>
    </row>
    <row r="248" spans="1:8" x14ac:dyDescent="0.35">
      <c r="A248" s="170"/>
      <c r="B248" s="149"/>
      <c r="D248" s="148"/>
      <c r="E248" s="143"/>
      <c r="F248" s="147"/>
      <c r="G248" s="145"/>
      <c r="H248" s="140">
        <f t="shared" si="3"/>
        <v>0</v>
      </c>
    </row>
    <row r="249" spans="1:8" x14ac:dyDescent="0.35">
      <c r="A249" s="267"/>
      <c r="B249" s="247" t="s">
        <v>411</v>
      </c>
      <c r="C249" s="268"/>
      <c r="D249" s="249"/>
      <c r="E249" s="143"/>
      <c r="F249" s="147"/>
      <c r="G249" s="145"/>
      <c r="H249" s="140">
        <f t="shared" si="3"/>
        <v>0</v>
      </c>
    </row>
    <row r="250" spans="1:8" x14ac:dyDescent="0.35">
      <c r="A250" s="170"/>
      <c r="B250" s="149"/>
      <c r="D250" s="148"/>
      <c r="E250" s="143"/>
      <c r="F250" s="147"/>
      <c r="G250" s="145"/>
      <c r="H250" s="140">
        <f t="shared" si="3"/>
        <v>0</v>
      </c>
    </row>
    <row r="251" spans="1:8" x14ac:dyDescent="0.35">
      <c r="A251" s="170"/>
      <c r="B251" s="149"/>
      <c r="D251" s="148"/>
      <c r="E251" s="143"/>
      <c r="F251" s="147"/>
      <c r="G251" s="145"/>
      <c r="H251" s="140">
        <f t="shared" si="3"/>
        <v>0</v>
      </c>
    </row>
    <row r="252" spans="1:8" x14ac:dyDescent="0.35">
      <c r="A252" s="141" t="s">
        <v>412</v>
      </c>
      <c r="B252" s="146" t="s">
        <v>413</v>
      </c>
      <c r="C252" s="269"/>
      <c r="D252" s="148"/>
      <c r="E252" s="143"/>
      <c r="F252" s="147"/>
      <c r="G252" s="145"/>
      <c r="H252" s="140">
        <f t="shared" si="3"/>
        <v>0</v>
      </c>
    </row>
    <row r="253" spans="1:8" x14ac:dyDescent="0.35">
      <c r="A253" s="170"/>
      <c r="B253" s="146" t="s">
        <v>414</v>
      </c>
      <c r="D253" s="148"/>
      <c r="E253" s="143"/>
      <c r="F253" s="147"/>
      <c r="G253" s="145"/>
      <c r="H253" s="140">
        <f t="shared" si="3"/>
        <v>0</v>
      </c>
    </row>
    <row r="254" spans="1:8" x14ac:dyDescent="0.35">
      <c r="A254" s="170"/>
      <c r="B254" s="146" t="s">
        <v>415</v>
      </c>
      <c r="D254" s="148"/>
      <c r="E254" s="143" t="s">
        <v>273</v>
      </c>
      <c r="F254" s="147"/>
      <c r="G254" s="145"/>
      <c r="H254" s="140" t="str">
        <f t="shared" si="3"/>
        <v>Rate only</v>
      </c>
    </row>
    <row r="255" spans="1:8" x14ac:dyDescent="0.35">
      <c r="A255" s="170"/>
      <c r="B255" s="146"/>
      <c r="D255" s="148"/>
      <c r="E255" s="143"/>
      <c r="F255" s="147"/>
      <c r="G255" s="145"/>
      <c r="H255" s="140">
        <f t="shared" si="3"/>
        <v>0</v>
      </c>
    </row>
    <row r="256" spans="1:8" x14ac:dyDescent="0.35">
      <c r="A256" s="170"/>
      <c r="B256" s="146"/>
      <c r="D256" s="148"/>
      <c r="E256" s="143"/>
      <c r="F256" s="147"/>
      <c r="G256" s="145"/>
      <c r="H256" s="140">
        <f t="shared" si="3"/>
        <v>0</v>
      </c>
    </row>
    <row r="257" spans="1:8" x14ac:dyDescent="0.35">
      <c r="A257" s="141" t="s">
        <v>416</v>
      </c>
      <c r="B257" s="146" t="s">
        <v>417</v>
      </c>
      <c r="C257" s="104"/>
      <c r="D257" s="126"/>
      <c r="E257" s="143"/>
      <c r="F257" s="147"/>
      <c r="G257" s="145"/>
      <c r="H257" s="140">
        <f t="shared" si="3"/>
        <v>0</v>
      </c>
    </row>
    <row r="258" spans="1:8" x14ac:dyDescent="0.35">
      <c r="A258" s="170"/>
      <c r="B258" s="146"/>
      <c r="C258" s="104"/>
      <c r="D258" s="126"/>
      <c r="E258" s="143"/>
      <c r="F258" s="147"/>
      <c r="G258" s="145"/>
      <c r="H258" s="140">
        <f t="shared" si="3"/>
        <v>0</v>
      </c>
    </row>
    <row r="259" spans="1:8" x14ac:dyDescent="0.35">
      <c r="A259" s="170"/>
      <c r="B259" s="149" t="s">
        <v>276</v>
      </c>
      <c r="C259" s="105" t="s">
        <v>418</v>
      </c>
      <c r="D259" s="148"/>
      <c r="E259" s="143" t="s">
        <v>419</v>
      </c>
      <c r="F259" s="147"/>
      <c r="G259" s="145"/>
      <c r="H259" s="140" t="str">
        <f t="shared" si="3"/>
        <v>Rate only</v>
      </c>
    </row>
    <row r="260" spans="1:8" x14ac:dyDescent="0.35">
      <c r="A260" s="170"/>
      <c r="B260" s="149"/>
      <c r="C260" s="105" t="s">
        <v>420</v>
      </c>
      <c r="D260" s="148"/>
      <c r="E260" s="143"/>
      <c r="F260" s="147"/>
      <c r="G260" s="145"/>
      <c r="H260" s="140">
        <f t="shared" si="3"/>
        <v>0</v>
      </c>
    </row>
    <row r="261" spans="1:8" x14ac:dyDescent="0.35">
      <c r="A261" s="170"/>
      <c r="B261" s="149"/>
      <c r="C261" s="105" t="s">
        <v>418</v>
      </c>
      <c r="D261" s="148"/>
      <c r="E261" s="143" t="s">
        <v>212</v>
      </c>
      <c r="F261" s="147"/>
      <c r="G261" s="145"/>
      <c r="H261" s="140" t="str">
        <f t="shared" si="3"/>
        <v>Rate only</v>
      </c>
    </row>
    <row r="262" spans="1:8" x14ac:dyDescent="0.35">
      <c r="A262" s="141"/>
      <c r="B262" s="149"/>
      <c r="D262" s="148"/>
      <c r="E262" s="143"/>
      <c r="F262" s="147"/>
      <c r="G262" s="145"/>
      <c r="H262" s="140">
        <f t="shared" si="3"/>
        <v>0</v>
      </c>
    </row>
    <row r="263" spans="1:8" x14ac:dyDescent="0.35">
      <c r="A263" s="141"/>
      <c r="B263" s="149" t="s">
        <v>278</v>
      </c>
      <c r="C263" s="105" t="s">
        <v>418</v>
      </c>
      <c r="D263" s="148"/>
      <c r="E263" s="143"/>
      <c r="F263" s="147"/>
      <c r="G263" s="145"/>
      <c r="H263" s="140">
        <f t="shared" si="3"/>
        <v>0</v>
      </c>
    </row>
    <row r="264" spans="1:8" x14ac:dyDescent="0.35">
      <c r="A264" s="141"/>
      <c r="B264" s="149"/>
      <c r="C264" s="105" t="s">
        <v>418</v>
      </c>
      <c r="D264" s="148"/>
      <c r="E264" s="143"/>
      <c r="F264" s="147"/>
      <c r="G264" s="145"/>
      <c r="H264" s="140">
        <f t="shared" si="3"/>
        <v>0</v>
      </c>
    </row>
    <row r="265" spans="1:8" x14ac:dyDescent="0.35">
      <c r="A265" s="170"/>
      <c r="B265" s="149"/>
      <c r="C265" s="105" t="s">
        <v>418</v>
      </c>
      <c r="D265" s="148"/>
      <c r="E265" s="143" t="s">
        <v>212</v>
      </c>
      <c r="F265" s="147"/>
      <c r="G265" s="145"/>
      <c r="H265" s="140" t="str">
        <f t="shared" si="3"/>
        <v>Rate only</v>
      </c>
    </row>
    <row r="266" spans="1:8" x14ac:dyDescent="0.35">
      <c r="A266" s="170"/>
      <c r="B266" s="247" t="s">
        <v>421</v>
      </c>
      <c r="C266" s="248"/>
      <c r="D266" s="270"/>
      <c r="E266" s="143"/>
      <c r="F266" s="147"/>
      <c r="G266" s="145"/>
      <c r="H266" s="140">
        <f t="shared" si="3"/>
        <v>0</v>
      </c>
    </row>
    <row r="267" spans="1:8" x14ac:dyDescent="0.35">
      <c r="A267" s="170"/>
      <c r="B267" s="149"/>
      <c r="D267" s="148"/>
      <c r="E267" s="143"/>
      <c r="F267" s="147"/>
      <c r="G267" s="145"/>
      <c r="H267" s="140">
        <f t="shared" si="3"/>
        <v>0</v>
      </c>
    </row>
    <row r="268" spans="1:8" x14ac:dyDescent="0.35">
      <c r="A268" s="170"/>
      <c r="B268" s="149"/>
      <c r="D268" s="148"/>
      <c r="E268" s="143"/>
      <c r="F268" s="147"/>
      <c r="G268" s="145"/>
      <c r="H268" s="140">
        <f t="shared" si="3"/>
        <v>0</v>
      </c>
    </row>
    <row r="269" spans="1:8" x14ac:dyDescent="0.35">
      <c r="A269" s="170"/>
      <c r="B269" s="149"/>
      <c r="D269" s="148"/>
      <c r="E269" s="143"/>
      <c r="F269" s="147"/>
      <c r="G269" s="145"/>
      <c r="H269" s="140">
        <f t="shared" si="3"/>
        <v>0</v>
      </c>
    </row>
    <row r="270" spans="1:8" x14ac:dyDescent="0.35">
      <c r="A270" s="170"/>
      <c r="B270" s="149"/>
      <c r="D270" s="148"/>
      <c r="E270" s="143"/>
      <c r="F270" s="147"/>
      <c r="G270" s="145"/>
      <c r="H270" s="140">
        <f t="shared" si="3"/>
        <v>0</v>
      </c>
    </row>
    <row r="271" spans="1:8" x14ac:dyDescent="0.35">
      <c r="A271" s="170"/>
      <c r="B271" s="149"/>
      <c r="D271" s="148"/>
      <c r="E271" s="143"/>
      <c r="F271" s="147"/>
      <c r="G271" s="145"/>
      <c r="H271" s="140">
        <f t="shared" si="3"/>
        <v>0</v>
      </c>
    </row>
    <row r="272" spans="1:8" x14ac:dyDescent="0.35">
      <c r="A272" s="141"/>
      <c r="B272" s="271"/>
      <c r="C272" s="104"/>
      <c r="D272" s="126"/>
      <c r="E272" s="143"/>
      <c r="F272" s="147"/>
      <c r="G272" s="145"/>
      <c r="H272" s="140">
        <f t="shared" si="3"/>
        <v>0</v>
      </c>
    </row>
    <row r="273" spans="1:8" x14ac:dyDescent="0.35">
      <c r="A273" s="141"/>
      <c r="B273" s="146"/>
      <c r="C273" s="104"/>
      <c r="D273" s="126"/>
      <c r="E273" s="143"/>
      <c r="F273" s="147"/>
      <c r="G273" s="145"/>
      <c r="H273" s="140">
        <f t="shared" si="3"/>
        <v>0</v>
      </c>
    </row>
    <row r="274" spans="1:8" x14ac:dyDescent="0.35">
      <c r="A274" s="141"/>
      <c r="B274" s="146"/>
      <c r="C274" s="104"/>
      <c r="D274" s="126"/>
      <c r="E274" s="143"/>
      <c r="F274" s="147"/>
      <c r="G274" s="145"/>
      <c r="H274" s="140">
        <f t="shared" si="3"/>
        <v>0</v>
      </c>
    </row>
    <row r="275" spans="1:8" x14ac:dyDescent="0.35">
      <c r="A275" s="141"/>
      <c r="B275" s="146"/>
      <c r="C275" s="104"/>
      <c r="D275" s="126"/>
      <c r="E275" s="143"/>
      <c r="F275" s="147"/>
      <c r="G275" s="145"/>
      <c r="H275" s="140">
        <f t="shared" si="3"/>
        <v>0</v>
      </c>
    </row>
    <row r="276" spans="1:8" x14ac:dyDescent="0.35">
      <c r="A276" s="170"/>
      <c r="B276" s="146"/>
      <c r="C276" s="104"/>
      <c r="D276" s="126"/>
      <c r="E276" s="143"/>
      <c r="F276" s="147"/>
      <c r="G276" s="152"/>
      <c r="H276" s="140">
        <f t="shared" si="3"/>
        <v>0</v>
      </c>
    </row>
    <row r="277" spans="1:8" x14ac:dyDescent="0.35">
      <c r="A277" s="167"/>
      <c r="B277" s="167"/>
      <c r="C277" s="168"/>
      <c r="D277" s="168"/>
      <c r="E277" s="153"/>
      <c r="F277" s="154"/>
      <c r="G277" s="155"/>
      <c r="H277" s="156"/>
    </row>
    <row r="278" spans="1:8" x14ac:dyDescent="0.35">
      <c r="A278" s="149" t="s">
        <v>349</v>
      </c>
      <c r="B278" s="149" t="s">
        <v>350</v>
      </c>
      <c r="G278" s="157"/>
      <c r="H278" s="140">
        <f>SUM(H217:H277)</f>
        <v>0</v>
      </c>
    </row>
    <row r="279" spans="1:8" x14ac:dyDescent="0.35">
      <c r="A279" s="159"/>
      <c r="B279" s="159"/>
      <c r="C279" s="160"/>
      <c r="D279" s="160"/>
      <c r="E279" s="161"/>
      <c r="F279" s="162"/>
      <c r="G279" s="163"/>
      <c r="H279" s="164"/>
    </row>
    <row r="281" spans="1:8" x14ac:dyDescent="0.35">
      <c r="G281" s="165"/>
    </row>
    <row r="282" spans="1:8" x14ac:dyDescent="0.35">
      <c r="A282" s="104" t="s">
        <v>262</v>
      </c>
      <c r="B282" s="104"/>
      <c r="C282" s="104"/>
      <c r="H282" s="108" t="str">
        <f>$H$2</f>
        <v>SECTION 2100</v>
      </c>
    </row>
    <row r="283" spans="1:8" x14ac:dyDescent="0.35">
      <c r="G283" s="165"/>
    </row>
    <row r="284" spans="1:8" x14ac:dyDescent="0.35">
      <c r="A284" s="137"/>
      <c r="B284" s="272"/>
      <c r="C284" s="153"/>
      <c r="D284" s="273"/>
      <c r="E284" s="137"/>
      <c r="F284" s="138"/>
      <c r="G284" s="116"/>
      <c r="H284" s="117"/>
    </row>
    <row r="285" spans="1:8" x14ac:dyDescent="0.35">
      <c r="A285" s="118" t="s">
        <v>263</v>
      </c>
      <c r="B285" s="119" t="s">
        <v>264</v>
      </c>
      <c r="C285" s="120"/>
      <c r="D285" s="239"/>
      <c r="E285" s="118" t="s">
        <v>265</v>
      </c>
      <c r="F285" s="121" t="s">
        <v>266</v>
      </c>
      <c r="G285" s="122" t="s">
        <v>267</v>
      </c>
      <c r="H285" s="123" t="s">
        <v>268</v>
      </c>
    </row>
    <row r="286" spans="1:8" x14ac:dyDescent="0.35">
      <c r="A286" s="118" t="s">
        <v>269</v>
      </c>
      <c r="B286" s="124"/>
      <c r="C286" s="125"/>
      <c r="D286" s="126"/>
      <c r="E286" s="118"/>
      <c r="F286" s="121"/>
      <c r="G286" s="127"/>
      <c r="H286" s="128"/>
    </row>
    <row r="287" spans="1:8" x14ac:dyDescent="0.35">
      <c r="A287" s="243"/>
      <c r="B287" s="274"/>
      <c r="C287" s="161"/>
      <c r="D287" s="275"/>
      <c r="E287" s="243"/>
      <c r="F287" s="276"/>
      <c r="G287" s="134"/>
      <c r="H287" s="135"/>
    </row>
    <row r="288" spans="1:8" x14ac:dyDescent="0.35">
      <c r="A288" s="166"/>
      <c r="B288" s="167"/>
      <c r="C288" s="168"/>
      <c r="D288" s="168"/>
      <c r="E288" s="153"/>
      <c r="F288" s="154"/>
      <c r="G288" s="169"/>
      <c r="H288" s="156"/>
    </row>
    <row r="289" spans="1:8" x14ac:dyDescent="0.35">
      <c r="A289" s="170"/>
      <c r="B289" s="149" t="s">
        <v>281</v>
      </c>
      <c r="G289" s="171"/>
      <c r="H289" s="140">
        <f>+H278</f>
        <v>0</v>
      </c>
    </row>
    <row r="290" spans="1:8" x14ac:dyDescent="0.35">
      <c r="A290" s="158"/>
      <c r="B290" s="159"/>
      <c r="C290" s="160"/>
      <c r="D290" s="160"/>
      <c r="E290" s="161"/>
      <c r="F290" s="162"/>
      <c r="G290" s="172"/>
      <c r="H290" s="164"/>
    </row>
    <row r="291" spans="1:8" x14ac:dyDescent="0.35">
      <c r="A291" s="166" t="s">
        <v>422</v>
      </c>
      <c r="B291" s="167"/>
      <c r="C291" s="168"/>
      <c r="D291" s="136"/>
      <c r="E291" s="143"/>
      <c r="F291" s="147"/>
      <c r="G291" s="139"/>
      <c r="H291" s="140">
        <f t="shared" ref="H291:H346" si="4">IF(AND(NOT(ISBLANK($E291)),NOT(ISNUMBER($F291))),"Rate only",$F291*G291)</f>
        <v>0</v>
      </c>
    </row>
    <row r="292" spans="1:8" x14ac:dyDescent="0.35">
      <c r="A292" s="141" t="s">
        <v>423</v>
      </c>
      <c r="B292" s="146" t="s">
        <v>424</v>
      </c>
      <c r="C292" s="104"/>
      <c r="D292" s="126"/>
      <c r="E292" s="143"/>
      <c r="F292" s="147"/>
      <c r="G292" s="145"/>
      <c r="H292" s="140">
        <f t="shared" si="4"/>
        <v>0</v>
      </c>
    </row>
    <row r="293" spans="1:8" x14ac:dyDescent="0.35">
      <c r="A293" s="141"/>
      <c r="B293" s="146"/>
      <c r="C293" s="104"/>
      <c r="D293" s="126"/>
      <c r="E293" s="143"/>
      <c r="F293" s="147"/>
      <c r="G293" s="145"/>
      <c r="H293" s="140">
        <f t="shared" si="4"/>
        <v>0</v>
      </c>
    </row>
    <row r="294" spans="1:8" x14ac:dyDescent="0.35">
      <c r="A294" s="170"/>
      <c r="B294" s="149" t="s">
        <v>276</v>
      </c>
      <c r="C294" s="105" t="s">
        <v>418</v>
      </c>
      <c r="D294" s="148"/>
      <c r="E294" s="143" t="s">
        <v>419</v>
      </c>
      <c r="F294" s="147"/>
      <c r="G294" s="145"/>
      <c r="H294" s="140" t="str">
        <f t="shared" si="4"/>
        <v>Rate only</v>
      </c>
    </row>
    <row r="295" spans="1:8" x14ac:dyDescent="0.35">
      <c r="A295" s="170"/>
      <c r="B295" s="149"/>
      <c r="C295" s="105" t="s">
        <v>420</v>
      </c>
      <c r="D295" s="148"/>
      <c r="E295" s="143"/>
      <c r="F295" s="147"/>
      <c r="G295" s="145"/>
      <c r="H295" s="140">
        <f t="shared" si="4"/>
        <v>0</v>
      </c>
    </row>
    <row r="296" spans="1:8" x14ac:dyDescent="0.35">
      <c r="A296" s="170"/>
      <c r="B296" s="149"/>
      <c r="C296" s="105" t="s">
        <v>418</v>
      </c>
      <c r="D296" s="148"/>
      <c r="E296" s="143" t="s">
        <v>212</v>
      </c>
      <c r="F296" s="147"/>
      <c r="G296" s="145"/>
      <c r="H296" s="140" t="str">
        <f t="shared" si="4"/>
        <v>Rate only</v>
      </c>
    </row>
    <row r="297" spans="1:8" x14ac:dyDescent="0.35">
      <c r="A297" s="170"/>
      <c r="B297" s="149"/>
      <c r="D297" s="148"/>
      <c r="E297" s="143"/>
      <c r="F297" s="147"/>
      <c r="G297" s="145"/>
      <c r="H297" s="140">
        <f t="shared" si="4"/>
        <v>0</v>
      </c>
    </row>
    <row r="298" spans="1:8" x14ac:dyDescent="0.35">
      <c r="A298" s="170"/>
      <c r="B298" s="149" t="s">
        <v>278</v>
      </c>
      <c r="C298" s="105" t="s">
        <v>418</v>
      </c>
      <c r="D298" s="148"/>
      <c r="E298" s="143"/>
      <c r="F298" s="147"/>
      <c r="G298" s="145"/>
      <c r="H298" s="140">
        <f t="shared" si="4"/>
        <v>0</v>
      </c>
    </row>
    <row r="299" spans="1:8" x14ac:dyDescent="0.35">
      <c r="A299" s="170"/>
      <c r="B299" s="149"/>
      <c r="C299" s="105" t="s">
        <v>418</v>
      </c>
      <c r="D299" s="148"/>
      <c r="E299" s="143"/>
      <c r="F299" s="147"/>
      <c r="G299" s="145"/>
      <c r="H299" s="140">
        <f t="shared" si="4"/>
        <v>0</v>
      </c>
    </row>
    <row r="300" spans="1:8" x14ac:dyDescent="0.35">
      <c r="A300" s="170"/>
      <c r="B300" s="149"/>
      <c r="C300" s="105" t="s">
        <v>418</v>
      </c>
      <c r="D300" s="148"/>
      <c r="E300" s="143" t="s">
        <v>212</v>
      </c>
      <c r="F300" s="147"/>
      <c r="G300" s="145"/>
      <c r="H300" s="140" t="str">
        <f t="shared" si="4"/>
        <v>Rate only</v>
      </c>
    </row>
    <row r="301" spans="1:8" x14ac:dyDescent="0.35">
      <c r="A301" s="141"/>
      <c r="B301" s="247" t="s">
        <v>425</v>
      </c>
      <c r="C301" s="248"/>
      <c r="D301" s="270"/>
      <c r="E301" s="143"/>
      <c r="F301" s="147"/>
      <c r="G301" s="145"/>
      <c r="H301" s="140">
        <f t="shared" si="4"/>
        <v>0</v>
      </c>
    </row>
    <row r="302" spans="1:8" x14ac:dyDescent="0.35">
      <c r="A302" s="141"/>
      <c r="B302" s="146"/>
      <c r="C302" s="104"/>
      <c r="D302" s="126"/>
      <c r="E302" s="143"/>
      <c r="F302" s="147"/>
      <c r="G302" s="145"/>
      <c r="H302" s="140">
        <f t="shared" si="4"/>
        <v>0</v>
      </c>
    </row>
    <row r="303" spans="1:8" x14ac:dyDescent="0.35">
      <c r="A303" s="141"/>
      <c r="B303" s="146"/>
      <c r="C303" s="104"/>
      <c r="D303" s="126"/>
      <c r="E303" s="143"/>
      <c r="F303" s="147"/>
      <c r="G303" s="145"/>
      <c r="H303" s="140">
        <f t="shared" si="4"/>
        <v>0</v>
      </c>
    </row>
    <row r="304" spans="1:8" x14ac:dyDescent="0.35">
      <c r="A304" s="141" t="s">
        <v>426</v>
      </c>
      <c r="B304" s="146" t="s">
        <v>427</v>
      </c>
      <c r="C304" s="104"/>
      <c r="D304" s="126"/>
      <c r="E304" s="143"/>
      <c r="F304" s="147"/>
      <c r="G304" s="145"/>
      <c r="H304" s="140">
        <f t="shared" si="4"/>
        <v>0</v>
      </c>
    </row>
    <row r="305" spans="1:8" x14ac:dyDescent="0.35">
      <c r="A305" s="170"/>
      <c r="B305" s="146" t="s">
        <v>428</v>
      </c>
      <c r="D305" s="126"/>
      <c r="E305" s="143"/>
      <c r="F305" s="147"/>
      <c r="G305" s="145"/>
      <c r="H305" s="140">
        <f t="shared" si="4"/>
        <v>0</v>
      </c>
    </row>
    <row r="306" spans="1:8" x14ac:dyDescent="0.35">
      <c r="A306" s="170"/>
      <c r="B306" s="146" t="s">
        <v>429</v>
      </c>
      <c r="D306" s="126"/>
      <c r="E306" s="143"/>
      <c r="F306" s="147"/>
      <c r="G306" s="145"/>
      <c r="H306" s="140">
        <f t="shared" si="4"/>
        <v>0</v>
      </c>
    </row>
    <row r="307" spans="1:8" x14ac:dyDescent="0.35">
      <c r="A307" s="170"/>
      <c r="B307" s="146"/>
      <c r="D307" s="126"/>
      <c r="E307" s="143"/>
      <c r="F307" s="147"/>
      <c r="G307" s="150"/>
      <c r="H307" s="140">
        <f t="shared" si="4"/>
        <v>0</v>
      </c>
    </row>
    <row r="308" spans="1:8" x14ac:dyDescent="0.35">
      <c r="A308" s="170"/>
      <c r="B308" s="149" t="s">
        <v>276</v>
      </c>
      <c r="C308" s="105" t="s">
        <v>430</v>
      </c>
      <c r="D308" s="126"/>
      <c r="E308" s="143" t="s">
        <v>131</v>
      </c>
      <c r="F308" s="147"/>
      <c r="G308" s="145"/>
      <c r="H308" s="140" t="str">
        <f t="shared" si="4"/>
        <v>Rate only</v>
      </c>
    </row>
    <row r="309" spans="1:8" x14ac:dyDescent="0.35">
      <c r="A309" s="170"/>
      <c r="B309" s="146"/>
      <c r="D309" s="126"/>
      <c r="E309" s="143"/>
      <c r="F309" s="147"/>
      <c r="G309" s="150"/>
      <c r="H309" s="140">
        <f t="shared" si="4"/>
        <v>0</v>
      </c>
    </row>
    <row r="310" spans="1:8" x14ac:dyDescent="0.35">
      <c r="A310" s="170"/>
      <c r="B310" s="149" t="s">
        <v>278</v>
      </c>
      <c r="C310" s="105" t="s">
        <v>431</v>
      </c>
      <c r="D310" s="126"/>
      <c r="E310" s="143" t="s">
        <v>131</v>
      </c>
      <c r="F310" s="147"/>
      <c r="G310" s="145"/>
      <c r="H310" s="140" t="str">
        <f t="shared" si="4"/>
        <v>Rate only</v>
      </c>
    </row>
    <row r="311" spans="1:8" x14ac:dyDescent="0.35">
      <c r="A311" s="170"/>
      <c r="B311" s="146"/>
      <c r="D311" s="126"/>
      <c r="E311" s="143"/>
      <c r="F311" s="147"/>
      <c r="G311" s="145"/>
      <c r="H311" s="140">
        <f t="shared" si="4"/>
        <v>0</v>
      </c>
    </row>
    <row r="312" spans="1:8" x14ac:dyDescent="0.35">
      <c r="A312" s="170"/>
      <c r="B312" s="149" t="s">
        <v>297</v>
      </c>
      <c r="C312" s="105" t="s">
        <v>432</v>
      </c>
      <c r="D312" s="126"/>
      <c r="E312" s="143" t="s">
        <v>131</v>
      </c>
      <c r="F312" s="147"/>
      <c r="G312" s="145"/>
      <c r="H312" s="140" t="str">
        <f t="shared" si="4"/>
        <v>Rate only</v>
      </c>
    </row>
    <row r="313" spans="1:8" x14ac:dyDescent="0.35">
      <c r="A313" s="170"/>
      <c r="B313" s="149"/>
      <c r="D313" s="126"/>
      <c r="E313" s="143"/>
      <c r="F313" s="147"/>
      <c r="G313" s="145"/>
      <c r="H313" s="140">
        <f t="shared" si="4"/>
        <v>0</v>
      </c>
    </row>
    <row r="314" spans="1:8" x14ac:dyDescent="0.35">
      <c r="A314" s="170"/>
      <c r="B314" s="149" t="s">
        <v>403</v>
      </c>
      <c r="C314" s="105" t="s">
        <v>433</v>
      </c>
      <c r="D314" s="148"/>
      <c r="E314" s="143" t="s">
        <v>131</v>
      </c>
      <c r="F314" s="147"/>
      <c r="G314" s="145"/>
      <c r="H314" s="140" t="str">
        <f t="shared" si="4"/>
        <v>Rate only</v>
      </c>
    </row>
    <row r="315" spans="1:8" x14ac:dyDescent="0.35">
      <c r="A315" s="170"/>
      <c r="B315" s="149"/>
      <c r="D315" s="148"/>
      <c r="E315" s="143"/>
      <c r="F315" s="147"/>
      <c r="G315" s="215"/>
      <c r="H315" s="140">
        <f t="shared" si="4"/>
        <v>0</v>
      </c>
    </row>
    <row r="316" spans="1:8" x14ac:dyDescent="0.35">
      <c r="A316" s="170"/>
      <c r="B316" s="149"/>
      <c r="D316" s="148"/>
      <c r="E316" s="143"/>
      <c r="F316" s="147"/>
      <c r="G316" s="145"/>
      <c r="H316" s="140">
        <f t="shared" si="4"/>
        <v>0</v>
      </c>
    </row>
    <row r="317" spans="1:8" x14ac:dyDescent="0.35">
      <c r="A317" s="141" t="s">
        <v>434</v>
      </c>
      <c r="B317" s="146" t="s">
        <v>435</v>
      </c>
      <c r="C317" s="104"/>
      <c r="D317" s="126"/>
      <c r="E317" s="143" t="s">
        <v>131</v>
      </c>
      <c r="F317" s="147"/>
      <c r="G317" s="215"/>
      <c r="H317" s="140" t="str">
        <f t="shared" si="4"/>
        <v>Rate only</v>
      </c>
    </row>
    <row r="318" spans="1:8" x14ac:dyDescent="0.35">
      <c r="A318" s="141"/>
      <c r="B318" s="149"/>
      <c r="C318" s="104"/>
      <c r="D318" s="126"/>
      <c r="E318" s="143"/>
      <c r="F318" s="144"/>
      <c r="G318" s="145"/>
      <c r="H318" s="140">
        <f t="shared" si="4"/>
        <v>0</v>
      </c>
    </row>
    <row r="319" spans="1:8" x14ac:dyDescent="0.35">
      <c r="A319" s="170"/>
      <c r="B319" s="149"/>
      <c r="D319" s="148"/>
      <c r="E319" s="143"/>
      <c r="F319" s="144"/>
      <c r="G319" s="145"/>
      <c r="H319" s="140">
        <f t="shared" si="4"/>
        <v>0</v>
      </c>
    </row>
    <row r="320" spans="1:8" x14ac:dyDescent="0.35">
      <c r="A320" s="141" t="s">
        <v>436</v>
      </c>
      <c r="B320" s="146" t="s">
        <v>437</v>
      </c>
      <c r="C320" s="104"/>
      <c r="D320" s="126"/>
      <c r="E320" s="143"/>
      <c r="F320" s="144"/>
      <c r="G320" s="145"/>
      <c r="H320" s="140">
        <f t="shared" si="4"/>
        <v>0</v>
      </c>
    </row>
    <row r="321" spans="1:8" x14ac:dyDescent="0.35">
      <c r="A321" s="170"/>
      <c r="B321" s="146" t="s">
        <v>354</v>
      </c>
      <c r="D321" s="126"/>
      <c r="E321" s="277" t="s">
        <v>438</v>
      </c>
      <c r="F321" s="144">
        <v>1</v>
      </c>
      <c r="G321" s="150"/>
      <c r="H321" s="140">
        <f t="shared" si="4"/>
        <v>0</v>
      </c>
    </row>
    <row r="322" spans="1:8" x14ac:dyDescent="0.35">
      <c r="A322" s="170"/>
      <c r="B322" s="149"/>
      <c r="D322" s="148"/>
      <c r="E322" s="143"/>
      <c r="F322" s="144"/>
      <c r="G322" s="145"/>
      <c r="H322" s="140">
        <f t="shared" si="4"/>
        <v>0</v>
      </c>
    </row>
    <row r="323" spans="1:8" x14ac:dyDescent="0.35">
      <c r="A323" s="141"/>
      <c r="B323" s="146"/>
      <c r="C323" s="104"/>
      <c r="D323" s="126"/>
      <c r="E323" s="143"/>
      <c r="F323" s="144"/>
      <c r="G323" s="145"/>
      <c r="H323" s="140">
        <f t="shared" si="4"/>
        <v>0</v>
      </c>
    </row>
    <row r="324" spans="1:8" x14ac:dyDescent="0.35">
      <c r="A324" s="141" t="s">
        <v>439</v>
      </c>
      <c r="B324" s="146" t="s">
        <v>440</v>
      </c>
      <c r="C324" s="104"/>
      <c r="D324" s="126"/>
      <c r="E324" s="143"/>
      <c r="F324" s="144"/>
      <c r="G324" s="145"/>
      <c r="H324" s="140">
        <f t="shared" si="4"/>
        <v>0</v>
      </c>
    </row>
    <row r="325" spans="1:8" x14ac:dyDescent="0.35">
      <c r="A325" s="170"/>
      <c r="B325" s="146" t="s">
        <v>441</v>
      </c>
      <c r="D325" s="126"/>
      <c r="E325" s="143" t="s">
        <v>442</v>
      </c>
      <c r="F325" s="147"/>
      <c r="G325" s="145"/>
      <c r="H325" s="140" t="str">
        <f t="shared" si="4"/>
        <v>Rate only</v>
      </c>
    </row>
    <row r="326" spans="1:8" x14ac:dyDescent="0.35">
      <c r="A326" s="170"/>
      <c r="B326" s="146"/>
      <c r="D326" s="126"/>
      <c r="E326" s="143"/>
      <c r="F326" s="147"/>
      <c r="G326" s="145"/>
      <c r="H326" s="140">
        <f t="shared" si="4"/>
        <v>0</v>
      </c>
    </row>
    <row r="327" spans="1:8" x14ac:dyDescent="0.35">
      <c r="A327" s="170"/>
      <c r="B327" s="146"/>
      <c r="D327" s="126"/>
      <c r="E327" s="143"/>
      <c r="F327" s="147"/>
      <c r="G327" s="145"/>
      <c r="H327" s="140">
        <f t="shared" si="4"/>
        <v>0</v>
      </c>
    </row>
    <row r="328" spans="1:8" x14ac:dyDescent="0.35">
      <c r="A328" s="214" t="s">
        <v>443</v>
      </c>
      <c r="B328" s="146" t="s">
        <v>444</v>
      </c>
      <c r="C328" s="104"/>
      <c r="D328" s="126"/>
      <c r="E328" s="143" t="s">
        <v>306</v>
      </c>
      <c r="F328" s="144"/>
      <c r="G328" s="145"/>
      <c r="H328" s="140" t="str">
        <f t="shared" si="4"/>
        <v>Rate only</v>
      </c>
    </row>
    <row r="329" spans="1:8" x14ac:dyDescent="0.35">
      <c r="A329" s="170"/>
      <c r="B329" s="146"/>
      <c r="D329" s="126"/>
      <c r="E329" s="143"/>
      <c r="F329" s="144"/>
      <c r="G329" s="145"/>
      <c r="H329" s="140">
        <f t="shared" si="4"/>
        <v>0</v>
      </c>
    </row>
    <row r="330" spans="1:8" x14ac:dyDescent="0.35">
      <c r="A330" s="170"/>
      <c r="B330" s="146"/>
      <c r="D330" s="148"/>
      <c r="E330" s="143"/>
      <c r="F330" s="144"/>
      <c r="G330" s="145"/>
      <c r="H330" s="140">
        <f t="shared" si="4"/>
        <v>0</v>
      </c>
    </row>
    <row r="331" spans="1:8" x14ac:dyDescent="0.35">
      <c r="A331" s="214" t="s">
        <v>445</v>
      </c>
      <c r="B331" s="146" t="s">
        <v>446</v>
      </c>
      <c r="D331" s="148"/>
      <c r="E331" s="143" t="s">
        <v>131</v>
      </c>
      <c r="F331" s="144"/>
      <c r="G331" s="145"/>
      <c r="H331" s="140" t="str">
        <f t="shared" si="4"/>
        <v>Rate only</v>
      </c>
    </row>
    <row r="332" spans="1:8" x14ac:dyDescent="0.35">
      <c r="A332" s="170"/>
      <c r="B332" s="146"/>
      <c r="D332" s="148"/>
      <c r="E332" s="143"/>
      <c r="F332" s="144"/>
      <c r="G332" s="145"/>
      <c r="H332" s="140">
        <f t="shared" si="4"/>
        <v>0</v>
      </c>
    </row>
    <row r="333" spans="1:8" x14ac:dyDescent="0.35">
      <c r="A333" s="214"/>
      <c r="B333" s="146"/>
      <c r="C333" s="104"/>
      <c r="D333" s="126"/>
      <c r="E333" s="143"/>
      <c r="F333" s="147"/>
      <c r="G333" s="145"/>
      <c r="H333" s="140">
        <f t="shared" si="4"/>
        <v>0</v>
      </c>
    </row>
    <row r="334" spans="1:8" x14ac:dyDescent="0.35">
      <c r="A334" s="214" t="s">
        <v>447</v>
      </c>
      <c r="B334" s="146" t="s">
        <v>448</v>
      </c>
      <c r="C334" s="104"/>
      <c r="D334" s="126"/>
      <c r="E334" s="143"/>
      <c r="F334" s="147"/>
      <c r="G334" s="145"/>
      <c r="H334" s="140">
        <f t="shared" si="4"/>
        <v>0</v>
      </c>
    </row>
    <row r="335" spans="1:8" x14ac:dyDescent="0.35">
      <c r="A335" s="170"/>
      <c r="B335" s="146" t="s">
        <v>429</v>
      </c>
      <c r="D335" s="148"/>
      <c r="E335" s="143"/>
      <c r="F335" s="147"/>
      <c r="G335" s="145"/>
      <c r="H335" s="140">
        <f t="shared" si="4"/>
        <v>0</v>
      </c>
    </row>
    <row r="336" spans="1:8" x14ac:dyDescent="0.35">
      <c r="A336" s="170"/>
      <c r="B336" s="149"/>
      <c r="D336" s="148"/>
      <c r="E336" s="143"/>
      <c r="F336" s="147"/>
      <c r="G336" s="145"/>
      <c r="H336" s="140">
        <f t="shared" si="4"/>
        <v>0</v>
      </c>
    </row>
    <row r="337" spans="1:8" x14ac:dyDescent="0.35">
      <c r="A337" s="170"/>
      <c r="B337" s="149" t="s">
        <v>276</v>
      </c>
      <c r="C337" s="105" t="s">
        <v>449</v>
      </c>
      <c r="D337" s="148"/>
      <c r="E337" s="143" t="s">
        <v>306</v>
      </c>
      <c r="F337" s="147"/>
      <c r="G337" s="145"/>
      <c r="H337" s="140" t="str">
        <f t="shared" si="4"/>
        <v>Rate only</v>
      </c>
    </row>
    <row r="338" spans="1:8" x14ac:dyDescent="0.35">
      <c r="A338" s="170"/>
      <c r="B338" s="149"/>
      <c r="D338" s="148"/>
      <c r="E338" s="143"/>
      <c r="F338" s="147"/>
      <c r="G338" s="145"/>
      <c r="H338" s="140">
        <f t="shared" si="4"/>
        <v>0</v>
      </c>
    </row>
    <row r="339" spans="1:8" x14ac:dyDescent="0.35">
      <c r="A339" s="170"/>
      <c r="B339" s="149" t="s">
        <v>278</v>
      </c>
      <c r="C339" s="105" t="s">
        <v>450</v>
      </c>
      <c r="D339" s="148"/>
      <c r="E339" s="143" t="s">
        <v>306</v>
      </c>
      <c r="F339" s="147"/>
      <c r="G339" s="145"/>
      <c r="H339" s="140" t="str">
        <f t="shared" si="4"/>
        <v>Rate only</v>
      </c>
    </row>
    <row r="340" spans="1:8" x14ac:dyDescent="0.35">
      <c r="A340" s="170"/>
      <c r="B340" s="149"/>
      <c r="D340" s="148"/>
      <c r="E340" s="143"/>
      <c r="F340" s="147"/>
      <c r="G340" s="145"/>
      <c r="H340" s="140">
        <f t="shared" si="4"/>
        <v>0</v>
      </c>
    </row>
    <row r="341" spans="1:8" x14ac:dyDescent="0.35">
      <c r="A341" s="170"/>
      <c r="B341" s="149" t="s">
        <v>297</v>
      </c>
      <c r="C341" s="105" t="s">
        <v>451</v>
      </c>
      <c r="D341" s="148"/>
      <c r="E341" s="143" t="s">
        <v>306</v>
      </c>
      <c r="F341" s="147"/>
      <c r="G341" s="145"/>
      <c r="H341" s="140" t="str">
        <f t="shared" si="4"/>
        <v>Rate only</v>
      </c>
    </row>
    <row r="342" spans="1:8" x14ac:dyDescent="0.35">
      <c r="A342" s="170"/>
      <c r="B342" s="146"/>
      <c r="D342" s="148"/>
      <c r="E342" s="143"/>
      <c r="F342" s="147"/>
      <c r="G342" s="145"/>
      <c r="H342" s="140">
        <f t="shared" si="4"/>
        <v>0</v>
      </c>
    </row>
    <row r="343" spans="1:8" x14ac:dyDescent="0.35">
      <c r="A343" s="170"/>
      <c r="B343" s="149"/>
      <c r="D343" s="148"/>
      <c r="E343" s="143"/>
      <c r="F343" s="147"/>
      <c r="G343" s="145"/>
      <c r="H343" s="140">
        <f t="shared" si="4"/>
        <v>0</v>
      </c>
    </row>
    <row r="344" spans="1:8" x14ac:dyDescent="0.35">
      <c r="A344" s="170"/>
      <c r="B344" s="146"/>
      <c r="D344" s="126"/>
      <c r="E344" s="143"/>
      <c r="F344" s="147"/>
      <c r="G344" s="145"/>
      <c r="H344" s="140">
        <f t="shared" si="4"/>
        <v>0</v>
      </c>
    </row>
    <row r="345" spans="1:8" x14ac:dyDescent="0.35">
      <c r="A345" s="170"/>
      <c r="B345" s="149"/>
      <c r="D345" s="148"/>
      <c r="E345" s="143"/>
      <c r="F345" s="147"/>
      <c r="G345" s="145"/>
      <c r="H345" s="140">
        <f t="shared" si="4"/>
        <v>0</v>
      </c>
    </row>
    <row r="346" spans="1:8" x14ac:dyDescent="0.35">
      <c r="A346" s="170"/>
      <c r="B346" s="149"/>
      <c r="D346" s="148"/>
      <c r="E346" s="143"/>
      <c r="F346" s="147"/>
      <c r="G346" s="152"/>
      <c r="H346" s="140">
        <f t="shared" si="4"/>
        <v>0</v>
      </c>
    </row>
    <row r="347" spans="1:8" x14ac:dyDescent="0.35">
      <c r="A347" s="166"/>
      <c r="B347" s="167"/>
      <c r="C347" s="168"/>
      <c r="D347" s="168"/>
      <c r="E347" s="153"/>
      <c r="F347" s="154"/>
      <c r="G347" s="155"/>
      <c r="H347" s="156"/>
    </row>
    <row r="348" spans="1:8" x14ac:dyDescent="0.35">
      <c r="A348" s="170" t="s">
        <v>349</v>
      </c>
      <c r="B348" s="149" t="s">
        <v>350</v>
      </c>
      <c r="G348" s="157"/>
      <c r="H348" s="140">
        <f>SUM(H287:H347)</f>
        <v>0</v>
      </c>
    </row>
    <row r="349" spans="1:8" x14ac:dyDescent="0.35">
      <c r="A349" s="158"/>
      <c r="B349" s="159"/>
      <c r="C349" s="160"/>
      <c r="D349" s="160"/>
      <c r="E349" s="161"/>
      <c r="F349" s="162"/>
      <c r="G349" s="163"/>
      <c r="H349" s="164"/>
    </row>
    <row r="351" spans="1:8" x14ac:dyDescent="0.35">
      <c r="G351" s="165"/>
    </row>
    <row r="352" spans="1:8" x14ac:dyDescent="0.35">
      <c r="A352" s="104" t="s">
        <v>262</v>
      </c>
      <c r="B352" s="104"/>
      <c r="C352" s="104"/>
      <c r="H352" s="108" t="str">
        <f>$H$2</f>
        <v>SECTION 2100</v>
      </c>
    </row>
    <row r="353" spans="1:8" x14ac:dyDescent="0.35">
      <c r="G353" s="165"/>
    </row>
    <row r="354" spans="1:8" x14ac:dyDescent="0.35">
      <c r="A354" s="137"/>
      <c r="B354" s="272"/>
      <c r="C354" s="153"/>
      <c r="D354" s="273"/>
      <c r="E354" s="137"/>
      <c r="F354" s="138"/>
      <c r="G354" s="116"/>
      <c r="H354" s="117"/>
    </row>
    <row r="355" spans="1:8" x14ac:dyDescent="0.35">
      <c r="A355" s="118" t="s">
        <v>263</v>
      </c>
      <c r="B355" s="119" t="s">
        <v>264</v>
      </c>
      <c r="C355" s="120"/>
      <c r="D355" s="278"/>
      <c r="E355" s="118" t="s">
        <v>265</v>
      </c>
      <c r="F355" s="121" t="s">
        <v>266</v>
      </c>
      <c r="G355" s="122" t="s">
        <v>267</v>
      </c>
      <c r="H355" s="123" t="s">
        <v>268</v>
      </c>
    </row>
    <row r="356" spans="1:8" x14ac:dyDescent="0.35">
      <c r="A356" s="118" t="s">
        <v>269</v>
      </c>
      <c r="B356" s="124"/>
      <c r="C356" s="125"/>
      <c r="D356" s="126"/>
      <c r="E356" s="118"/>
      <c r="F356" s="121"/>
      <c r="G356" s="127"/>
      <c r="H356" s="128"/>
    </row>
    <row r="357" spans="1:8" x14ac:dyDescent="0.35">
      <c r="A357" s="243"/>
      <c r="B357" s="274"/>
      <c r="C357" s="161"/>
      <c r="D357" s="275"/>
      <c r="E357" s="243"/>
      <c r="F357" s="276"/>
      <c r="G357" s="134"/>
      <c r="H357" s="135"/>
    </row>
    <row r="358" spans="1:8" x14ac:dyDescent="0.35">
      <c r="A358" s="166"/>
      <c r="B358" s="167"/>
      <c r="C358" s="168"/>
      <c r="D358" s="168"/>
      <c r="E358" s="153"/>
      <c r="F358" s="154"/>
      <c r="G358" s="169"/>
      <c r="H358" s="156"/>
    </row>
    <row r="359" spans="1:8" x14ac:dyDescent="0.35">
      <c r="A359" s="170"/>
      <c r="B359" s="149" t="s">
        <v>281</v>
      </c>
      <c r="G359" s="171"/>
      <c r="H359" s="140">
        <f>+H348</f>
        <v>0</v>
      </c>
    </row>
    <row r="360" spans="1:8" x14ac:dyDescent="0.35">
      <c r="A360" s="158"/>
      <c r="B360" s="159"/>
      <c r="C360" s="160"/>
      <c r="D360" s="160"/>
      <c r="E360" s="161"/>
      <c r="F360" s="162"/>
      <c r="G360" s="172"/>
      <c r="H360" s="164"/>
    </row>
    <row r="361" spans="1:8" x14ac:dyDescent="0.35">
      <c r="A361" s="170"/>
      <c r="B361" s="149"/>
      <c r="D361" s="126"/>
      <c r="E361" s="143"/>
      <c r="F361" s="147"/>
      <c r="G361" s="139"/>
      <c r="H361" s="140">
        <f t="shared" ref="H361:H416" si="5">IF(AND(NOT(ISBLANK($E361)),NOT(ISNUMBER($F361))),"Rate only",$F361*G361)</f>
        <v>0</v>
      </c>
    </row>
    <row r="362" spans="1:8" x14ac:dyDescent="0.35">
      <c r="A362" s="214" t="s">
        <v>452</v>
      </c>
      <c r="B362" s="146" t="s">
        <v>453</v>
      </c>
      <c r="D362" s="148"/>
      <c r="E362" s="143"/>
      <c r="F362" s="147"/>
      <c r="G362" s="145"/>
      <c r="H362" s="140">
        <f t="shared" si="5"/>
        <v>0</v>
      </c>
    </row>
    <row r="363" spans="1:8" x14ac:dyDescent="0.35">
      <c r="A363" s="170"/>
      <c r="B363" s="146" t="s">
        <v>454</v>
      </c>
      <c r="D363" s="148"/>
      <c r="E363" s="143"/>
      <c r="F363" s="147"/>
      <c r="G363" s="145"/>
      <c r="H363" s="140">
        <f t="shared" si="5"/>
        <v>0</v>
      </c>
    </row>
    <row r="364" spans="1:8" x14ac:dyDescent="0.35">
      <c r="A364" s="170"/>
      <c r="B364" s="146" t="s">
        <v>455</v>
      </c>
      <c r="D364" s="148"/>
      <c r="E364" s="143" t="s">
        <v>306</v>
      </c>
      <c r="F364" s="147"/>
      <c r="G364" s="145"/>
      <c r="H364" s="140" t="str">
        <f t="shared" si="5"/>
        <v>Rate only</v>
      </c>
    </row>
    <row r="365" spans="1:8" x14ac:dyDescent="0.35">
      <c r="A365" s="170"/>
      <c r="B365" s="149"/>
      <c r="D365" s="148"/>
      <c r="E365" s="143"/>
      <c r="F365" s="147"/>
      <c r="G365" s="150"/>
      <c r="H365" s="140">
        <f t="shared" si="5"/>
        <v>0</v>
      </c>
    </row>
    <row r="366" spans="1:8" x14ac:dyDescent="0.35">
      <c r="A366" s="170"/>
      <c r="B366" s="149"/>
      <c r="D366" s="148"/>
      <c r="E366" s="143"/>
      <c r="F366" s="147"/>
      <c r="G366" s="145"/>
      <c r="H366" s="140">
        <f t="shared" si="5"/>
        <v>0</v>
      </c>
    </row>
    <row r="367" spans="1:8" x14ac:dyDescent="0.35">
      <c r="A367" s="141" t="s">
        <v>456</v>
      </c>
      <c r="B367" s="146" t="s">
        <v>457</v>
      </c>
      <c r="C367" s="104"/>
      <c r="D367" s="126"/>
      <c r="E367" s="143"/>
      <c r="F367" s="147"/>
      <c r="G367" s="150"/>
      <c r="H367" s="140">
        <f t="shared" si="5"/>
        <v>0</v>
      </c>
    </row>
    <row r="368" spans="1:8" x14ac:dyDescent="0.35">
      <c r="A368" s="170"/>
      <c r="B368" s="146" t="s">
        <v>415</v>
      </c>
      <c r="D368" s="126"/>
      <c r="E368" s="143" t="s">
        <v>131</v>
      </c>
      <c r="F368" s="147"/>
      <c r="G368" s="145"/>
      <c r="H368" s="140" t="str">
        <f t="shared" si="5"/>
        <v>Rate only</v>
      </c>
    </row>
    <row r="369" spans="1:8" x14ac:dyDescent="0.35">
      <c r="A369" s="170"/>
      <c r="B369" s="149"/>
      <c r="D369" s="126"/>
      <c r="E369" s="143"/>
      <c r="F369" s="147"/>
      <c r="G369" s="145"/>
      <c r="H369" s="140">
        <f t="shared" si="5"/>
        <v>0</v>
      </c>
    </row>
    <row r="370" spans="1:8" x14ac:dyDescent="0.35">
      <c r="A370" s="170"/>
      <c r="B370" s="149"/>
      <c r="D370" s="126"/>
      <c r="E370" s="143"/>
      <c r="F370" s="147"/>
      <c r="G370" s="145"/>
      <c r="H370" s="140">
        <f t="shared" si="5"/>
        <v>0</v>
      </c>
    </row>
    <row r="371" spans="1:8" x14ac:dyDescent="0.35">
      <c r="A371" s="141" t="s">
        <v>458</v>
      </c>
      <c r="B371" s="146" t="s">
        <v>459</v>
      </c>
      <c r="C371" s="104"/>
      <c r="D371" s="126"/>
      <c r="E371" s="143"/>
      <c r="F371" s="147"/>
      <c r="G371" s="145"/>
      <c r="H371" s="140">
        <f t="shared" si="5"/>
        <v>0</v>
      </c>
    </row>
    <row r="372" spans="1:8" x14ac:dyDescent="0.35">
      <c r="A372" s="170"/>
      <c r="B372" s="146" t="s">
        <v>460</v>
      </c>
      <c r="D372" s="148"/>
      <c r="E372" s="143"/>
      <c r="F372" s="147"/>
      <c r="G372" s="145"/>
      <c r="H372" s="140">
        <f t="shared" si="5"/>
        <v>0</v>
      </c>
    </row>
    <row r="373" spans="1:8" x14ac:dyDescent="0.35">
      <c r="A373" s="170"/>
      <c r="B373" s="146"/>
      <c r="D373" s="148"/>
      <c r="E373" s="143"/>
      <c r="F373" s="147"/>
      <c r="G373" s="215"/>
      <c r="H373" s="140">
        <f t="shared" si="5"/>
        <v>0</v>
      </c>
    </row>
    <row r="374" spans="1:8" x14ac:dyDescent="0.35">
      <c r="A374" s="170"/>
      <c r="B374" s="149" t="s">
        <v>276</v>
      </c>
      <c r="C374" s="105" t="s">
        <v>461</v>
      </c>
      <c r="D374" s="148"/>
      <c r="E374" s="143" t="s">
        <v>306</v>
      </c>
      <c r="F374" s="147"/>
      <c r="G374" s="145"/>
      <c r="H374" s="140" t="str">
        <f t="shared" si="5"/>
        <v>Rate only</v>
      </c>
    </row>
    <row r="375" spans="1:8" x14ac:dyDescent="0.35">
      <c r="A375" s="170"/>
      <c r="B375" s="149"/>
      <c r="D375" s="148"/>
      <c r="E375" s="143"/>
      <c r="F375" s="144"/>
      <c r="G375" s="215"/>
      <c r="H375" s="140">
        <f t="shared" si="5"/>
        <v>0</v>
      </c>
    </row>
    <row r="376" spans="1:8" x14ac:dyDescent="0.35">
      <c r="A376" s="170"/>
      <c r="B376" s="149" t="s">
        <v>278</v>
      </c>
      <c r="C376" s="105" t="s">
        <v>462</v>
      </c>
      <c r="D376" s="148"/>
      <c r="E376" s="143" t="s">
        <v>306</v>
      </c>
      <c r="F376" s="144"/>
      <c r="G376" s="145"/>
      <c r="H376" s="140" t="str">
        <f t="shared" si="5"/>
        <v>Rate only</v>
      </c>
    </row>
    <row r="377" spans="1:8" x14ac:dyDescent="0.35">
      <c r="A377" s="170"/>
      <c r="B377" s="149"/>
      <c r="D377" s="148"/>
      <c r="E377" s="143"/>
      <c r="F377" s="144"/>
      <c r="G377" s="145"/>
      <c r="H377" s="140">
        <f t="shared" si="5"/>
        <v>0</v>
      </c>
    </row>
    <row r="378" spans="1:8" x14ac:dyDescent="0.35">
      <c r="A378" s="170"/>
      <c r="B378" s="149"/>
      <c r="D378" s="148"/>
      <c r="E378" s="143"/>
      <c r="F378" s="144"/>
      <c r="G378" s="145"/>
      <c r="H378" s="140">
        <f t="shared" si="5"/>
        <v>0</v>
      </c>
    </row>
    <row r="379" spans="1:8" x14ac:dyDescent="0.35">
      <c r="A379" s="141" t="s">
        <v>463</v>
      </c>
      <c r="B379" s="146" t="s">
        <v>464</v>
      </c>
      <c r="C379" s="104"/>
      <c r="D379" s="126"/>
      <c r="E379" s="143"/>
      <c r="F379" s="144"/>
      <c r="G379" s="145"/>
      <c r="H379" s="140">
        <f t="shared" si="5"/>
        <v>0</v>
      </c>
    </row>
    <row r="380" spans="1:8" x14ac:dyDescent="0.35">
      <c r="A380" s="170"/>
      <c r="B380" s="146" t="s">
        <v>465</v>
      </c>
      <c r="D380" s="126"/>
      <c r="E380" s="143"/>
      <c r="F380" s="144"/>
      <c r="G380" s="145"/>
      <c r="H380" s="140">
        <f t="shared" si="5"/>
        <v>0</v>
      </c>
    </row>
    <row r="381" spans="1:8" x14ac:dyDescent="0.35">
      <c r="A381" s="170"/>
      <c r="B381" s="146" t="s">
        <v>466</v>
      </c>
      <c r="D381" s="126"/>
      <c r="E381" s="143"/>
      <c r="F381" s="144"/>
      <c r="G381" s="145"/>
      <c r="H381" s="140">
        <f t="shared" si="5"/>
        <v>0</v>
      </c>
    </row>
    <row r="382" spans="1:8" x14ac:dyDescent="0.35">
      <c r="A382" s="170"/>
      <c r="B382" s="149"/>
      <c r="D382" s="148"/>
      <c r="E382" s="143"/>
      <c r="F382" s="147"/>
      <c r="G382" s="145"/>
      <c r="H382" s="140">
        <f t="shared" si="5"/>
        <v>0</v>
      </c>
    </row>
    <row r="383" spans="1:8" x14ac:dyDescent="0.35">
      <c r="A383" s="170"/>
      <c r="B383" s="149" t="s">
        <v>276</v>
      </c>
      <c r="C383" s="105" t="s">
        <v>430</v>
      </c>
      <c r="D383" s="148"/>
      <c r="E383" s="143" t="s">
        <v>306</v>
      </c>
      <c r="F383" s="147"/>
      <c r="G383" s="145"/>
      <c r="H383" s="140" t="str">
        <f t="shared" si="5"/>
        <v>Rate only</v>
      </c>
    </row>
    <row r="384" spans="1:8" x14ac:dyDescent="0.35">
      <c r="A384" s="170"/>
      <c r="B384" s="149"/>
      <c r="D384" s="148"/>
      <c r="E384" s="143"/>
      <c r="F384" s="147"/>
      <c r="G384" s="145"/>
      <c r="H384" s="140">
        <f t="shared" si="5"/>
        <v>0</v>
      </c>
    </row>
    <row r="385" spans="1:8" x14ac:dyDescent="0.35">
      <c r="A385" s="170"/>
      <c r="B385" s="149" t="s">
        <v>278</v>
      </c>
      <c r="C385" s="105" t="s">
        <v>467</v>
      </c>
      <c r="D385" s="148"/>
      <c r="E385" s="143" t="s">
        <v>306</v>
      </c>
      <c r="F385" s="144"/>
      <c r="G385" s="145"/>
      <c r="H385" s="140" t="str">
        <f t="shared" si="5"/>
        <v>Rate only</v>
      </c>
    </row>
    <row r="386" spans="1:8" x14ac:dyDescent="0.35">
      <c r="A386" s="170"/>
      <c r="B386" s="149"/>
      <c r="D386" s="148"/>
      <c r="E386" s="143"/>
      <c r="F386" s="144"/>
      <c r="G386" s="145"/>
      <c r="H386" s="140">
        <f t="shared" si="5"/>
        <v>0</v>
      </c>
    </row>
    <row r="387" spans="1:8" x14ac:dyDescent="0.35">
      <c r="A387" s="170"/>
      <c r="B387" s="149" t="s">
        <v>297</v>
      </c>
      <c r="C387" s="105" t="s">
        <v>468</v>
      </c>
      <c r="D387" s="148"/>
      <c r="E387" s="143" t="s">
        <v>306</v>
      </c>
      <c r="F387" s="144"/>
      <c r="G387" s="145"/>
      <c r="H387" s="140" t="str">
        <f t="shared" si="5"/>
        <v>Rate only</v>
      </c>
    </row>
    <row r="388" spans="1:8" x14ac:dyDescent="0.35">
      <c r="A388" s="170" t="s">
        <v>469</v>
      </c>
      <c r="B388" s="149"/>
      <c r="D388" s="148" t="s">
        <v>469</v>
      </c>
      <c r="E388" s="143"/>
      <c r="F388" s="144"/>
      <c r="G388" s="145"/>
      <c r="H388" s="140">
        <f t="shared" si="5"/>
        <v>0</v>
      </c>
    </row>
    <row r="389" spans="1:8" x14ac:dyDescent="0.35">
      <c r="A389" s="170"/>
      <c r="B389" s="149"/>
      <c r="D389" s="148"/>
      <c r="E389" s="143"/>
      <c r="F389" s="144"/>
      <c r="G389" s="145"/>
      <c r="H389" s="140">
        <f t="shared" si="5"/>
        <v>0</v>
      </c>
    </row>
    <row r="390" spans="1:8" x14ac:dyDescent="0.35">
      <c r="A390" s="141" t="s">
        <v>470</v>
      </c>
      <c r="B390" s="146" t="s">
        <v>471</v>
      </c>
      <c r="C390" s="104"/>
      <c r="D390" s="126"/>
      <c r="E390" s="143"/>
      <c r="F390" s="144"/>
      <c r="G390" s="145"/>
      <c r="H390" s="140">
        <f t="shared" si="5"/>
        <v>0</v>
      </c>
    </row>
    <row r="391" spans="1:8" x14ac:dyDescent="0.35">
      <c r="A391" s="170"/>
      <c r="B391" s="146" t="s">
        <v>472</v>
      </c>
      <c r="D391" s="126"/>
      <c r="E391" s="143" t="s">
        <v>131</v>
      </c>
      <c r="F391" s="147"/>
      <c r="G391" s="145"/>
      <c r="H391" s="140" t="str">
        <f t="shared" si="5"/>
        <v>Rate only</v>
      </c>
    </row>
    <row r="392" spans="1:8" x14ac:dyDescent="0.35">
      <c r="A392" s="170"/>
      <c r="B392" s="149"/>
      <c r="D392" s="148"/>
      <c r="E392" s="143"/>
      <c r="F392" s="147"/>
      <c r="G392" s="145"/>
      <c r="H392" s="140">
        <f t="shared" si="5"/>
        <v>0</v>
      </c>
    </row>
    <row r="393" spans="1:8" x14ac:dyDescent="0.35">
      <c r="A393" s="170"/>
      <c r="B393" s="149"/>
      <c r="D393" s="148"/>
      <c r="E393" s="143"/>
      <c r="F393" s="147"/>
      <c r="G393" s="145"/>
      <c r="H393" s="140">
        <f t="shared" si="5"/>
        <v>0</v>
      </c>
    </row>
    <row r="394" spans="1:8" x14ac:dyDescent="0.35">
      <c r="A394" s="141" t="s">
        <v>473</v>
      </c>
      <c r="B394" s="146" t="s">
        <v>474</v>
      </c>
      <c r="C394" s="104"/>
      <c r="D394" s="126"/>
      <c r="E394" s="143"/>
      <c r="F394" s="147"/>
      <c r="G394" s="145"/>
      <c r="H394" s="140">
        <f t="shared" si="5"/>
        <v>0</v>
      </c>
    </row>
    <row r="395" spans="1:8" x14ac:dyDescent="0.35">
      <c r="A395" s="170"/>
      <c r="B395" s="146" t="s">
        <v>475</v>
      </c>
      <c r="D395" s="126"/>
      <c r="E395" s="143"/>
      <c r="F395" s="147"/>
      <c r="G395" s="145"/>
      <c r="H395" s="140">
        <f t="shared" si="5"/>
        <v>0</v>
      </c>
    </row>
    <row r="396" spans="1:8" x14ac:dyDescent="0.35">
      <c r="A396" s="170"/>
      <c r="B396" s="146" t="s">
        <v>476</v>
      </c>
      <c r="D396" s="126"/>
      <c r="E396" s="143" t="s">
        <v>306</v>
      </c>
      <c r="F396" s="147"/>
      <c r="G396" s="145"/>
      <c r="H396" s="140" t="str">
        <f t="shared" si="5"/>
        <v>Rate only</v>
      </c>
    </row>
    <row r="397" spans="1:8" x14ac:dyDescent="0.35">
      <c r="A397" s="170"/>
      <c r="B397" s="146"/>
      <c r="D397" s="126"/>
      <c r="E397" s="143"/>
      <c r="F397" s="147"/>
      <c r="G397" s="145"/>
      <c r="H397" s="140">
        <f t="shared" si="5"/>
        <v>0</v>
      </c>
    </row>
    <row r="398" spans="1:8" x14ac:dyDescent="0.35">
      <c r="A398" s="170"/>
      <c r="B398" s="146"/>
      <c r="D398" s="126"/>
      <c r="E398" s="143"/>
      <c r="F398" s="147"/>
      <c r="G398" s="145"/>
      <c r="H398" s="140">
        <f t="shared" si="5"/>
        <v>0</v>
      </c>
    </row>
    <row r="399" spans="1:8" x14ac:dyDescent="0.35">
      <c r="A399" s="141" t="s">
        <v>477</v>
      </c>
      <c r="B399" s="146" t="s">
        <v>478</v>
      </c>
      <c r="D399" s="126"/>
      <c r="E399" s="143" t="s">
        <v>306</v>
      </c>
      <c r="F399" s="147"/>
      <c r="G399" s="145"/>
      <c r="H399" s="140" t="str">
        <f t="shared" si="5"/>
        <v>Rate only</v>
      </c>
    </row>
    <row r="400" spans="1:8" x14ac:dyDescent="0.35">
      <c r="A400" s="170"/>
      <c r="B400" s="146"/>
      <c r="D400" s="126"/>
      <c r="E400" s="143"/>
      <c r="F400" s="147"/>
      <c r="G400" s="145"/>
      <c r="H400" s="140">
        <f t="shared" si="5"/>
        <v>0</v>
      </c>
    </row>
    <row r="401" spans="1:8" x14ac:dyDescent="0.35">
      <c r="A401" s="141"/>
      <c r="B401" s="146"/>
      <c r="D401" s="126"/>
      <c r="E401" s="143"/>
      <c r="F401" s="147"/>
      <c r="G401" s="145"/>
      <c r="H401" s="140">
        <f t="shared" si="5"/>
        <v>0</v>
      </c>
    </row>
    <row r="402" spans="1:8" x14ac:dyDescent="0.35">
      <c r="A402" s="141" t="s">
        <v>479</v>
      </c>
      <c r="B402" s="146" t="s">
        <v>480</v>
      </c>
      <c r="D402" s="126"/>
      <c r="E402" s="143" t="s">
        <v>212</v>
      </c>
      <c r="F402" s="147"/>
      <c r="G402" s="145"/>
      <c r="H402" s="140" t="str">
        <f t="shared" si="5"/>
        <v>Rate only</v>
      </c>
    </row>
    <row r="403" spans="1:8" x14ac:dyDescent="0.35">
      <c r="A403" s="170"/>
      <c r="B403" s="146"/>
      <c r="D403" s="126"/>
      <c r="E403" s="143"/>
      <c r="F403" s="147"/>
      <c r="G403" s="150"/>
      <c r="H403" s="140">
        <f t="shared" si="5"/>
        <v>0</v>
      </c>
    </row>
    <row r="404" spans="1:8" x14ac:dyDescent="0.35">
      <c r="A404" s="170"/>
      <c r="B404" s="146"/>
      <c r="D404" s="126"/>
      <c r="E404" s="143"/>
      <c r="F404" s="147"/>
      <c r="G404" s="145"/>
      <c r="H404" s="140">
        <f t="shared" si="5"/>
        <v>0</v>
      </c>
    </row>
    <row r="405" spans="1:8" x14ac:dyDescent="0.35">
      <c r="A405" s="141" t="s">
        <v>481</v>
      </c>
      <c r="B405" s="146" t="s">
        <v>482</v>
      </c>
      <c r="D405" s="126"/>
      <c r="E405" s="143"/>
      <c r="F405" s="147"/>
      <c r="G405" s="150"/>
      <c r="H405" s="140">
        <f t="shared" si="5"/>
        <v>0</v>
      </c>
    </row>
    <row r="406" spans="1:8" x14ac:dyDescent="0.35">
      <c r="A406" s="170"/>
      <c r="B406" s="146" t="s">
        <v>483</v>
      </c>
      <c r="D406" s="126"/>
      <c r="E406" s="143" t="s">
        <v>212</v>
      </c>
      <c r="F406" s="147"/>
      <c r="G406" s="145"/>
      <c r="H406" s="140" t="str">
        <f t="shared" si="5"/>
        <v>Rate only</v>
      </c>
    </row>
    <row r="407" spans="1:8" x14ac:dyDescent="0.35">
      <c r="A407" s="170"/>
      <c r="B407" s="146"/>
      <c r="D407" s="126"/>
      <c r="E407" s="143"/>
      <c r="F407" s="147"/>
      <c r="G407" s="145"/>
      <c r="H407" s="140">
        <f t="shared" si="5"/>
        <v>0</v>
      </c>
    </row>
    <row r="408" spans="1:8" x14ac:dyDescent="0.35">
      <c r="A408" s="170"/>
      <c r="B408" s="146"/>
      <c r="D408" s="126"/>
      <c r="E408" s="143"/>
      <c r="F408" s="147"/>
      <c r="G408" s="145"/>
      <c r="H408" s="140">
        <f t="shared" si="5"/>
        <v>0</v>
      </c>
    </row>
    <row r="409" spans="1:8" x14ac:dyDescent="0.35">
      <c r="A409" s="141" t="s">
        <v>484</v>
      </c>
      <c r="B409" s="146" t="s">
        <v>485</v>
      </c>
      <c r="D409" s="126"/>
      <c r="E409" s="143" t="s">
        <v>131</v>
      </c>
      <c r="F409" s="147"/>
      <c r="G409" s="145"/>
      <c r="H409" s="140" t="str">
        <f t="shared" si="5"/>
        <v>Rate only</v>
      </c>
    </row>
    <row r="410" spans="1:8" x14ac:dyDescent="0.35">
      <c r="A410" s="141"/>
      <c r="B410" s="146"/>
      <c r="D410" s="126"/>
      <c r="E410" s="143"/>
      <c r="F410" s="147"/>
      <c r="G410" s="145"/>
      <c r="H410" s="140">
        <f t="shared" si="5"/>
        <v>0</v>
      </c>
    </row>
    <row r="411" spans="1:8" x14ac:dyDescent="0.35">
      <c r="A411" s="170"/>
      <c r="B411" s="149"/>
      <c r="D411" s="148"/>
      <c r="E411" s="143"/>
      <c r="F411" s="147"/>
      <c r="G411" s="145"/>
      <c r="H411" s="140">
        <f t="shared" si="5"/>
        <v>0</v>
      </c>
    </row>
    <row r="412" spans="1:8" x14ac:dyDescent="0.35">
      <c r="A412" s="170"/>
      <c r="B412" s="149"/>
      <c r="D412" s="148"/>
      <c r="E412" s="143"/>
      <c r="F412" s="147"/>
      <c r="G412" s="215"/>
      <c r="H412" s="140">
        <f t="shared" si="5"/>
        <v>0</v>
      </c>
    </row>
    <row r="413" spans="1:8" x14ac:dyDescent="0.35">
      <c r="A413" s="170"/>
      <c r="B413" s="149"/>
      <c r="D413" s="148"/>
      <c r="E413" s="143"/>
      <c r="F413" s="144"/>
      <c r="G413" s="145"/>
      <c r="H413" s="140">
        <f t="shared" si="5"/>
        <v>0</v>
      </c>
    </row>
    <row r="414" spans="1:8" x14ac:dyDescent="0.35">
      <c r="A414" s="141"/>
      <c r="B414" s="146"/>
      <c r="C414" s="104"/>
      <c r="D414" s="126"/>
      <c r="E414" s="143"/>
      <c r="F414" s="144"/>
      <c r="G414" s="145"/>
      <c r="H414" s="140">
        <f t="shared" si="5"/>
        <v>0</v>
      </c>
    </row>
    <row r="415" spans="1:8" x14ac:dyDescent="0.35">
      <c r="A415" s="170"/>
      <c r="B415" s="146"/>
      <c r="D415" s="126"/>
      <c r="E415" s="143"/>
      <c r="F415" s="147"/>
      <c r="G415" s="145"/>
      <c r="H415" s="140">
        <f t="shared" si="5"/>
        <v>0</v>
      </c>
    </row>
    <row r="416" spans="1:8" x14ac:dyDescent="0.35">
      <c r="A416" s="170"/>
      <c r="B416" s="146"/>
      <c r="D416" s="126"/>
      <c r="E416" s="143"/>
      <c r="F416" s="147"/>
      <c r="G416" s="152"/>
      <c r="H416" s="140">
        <f t="shared" si="5"/>
        <v>0</v>
      </c>
    </row>
    <row r="417" spans="1:8" x14ac:dyDescent="0.35">
      <c r="A417" s="166"/>
      <c r="B417" s="167"/>
      <c r="C417" s="168"/>
      <c r="D417" s="168"/>
      <c r="E417" s="153"/>
      <c r="F417" s="154"/>
      <c r="G417" s="155"/>
      <c r="H417" s="156"/>
    </row>
    <row r="418" spans="1:8" x14ac:dyDescent="0.35">
      <c r="A418" s="141" t="s">
        <v>349</v>
      </c>
      <c r="B418" s="146" t="s">
        <v>486</v>
      </c>
      <c r="C418" s="104"/>
      <c r="G418" s="157"/>
      <c r="H418" s="140">
        <f>SUM(H357:H417)</f>
        <v>0</v>
      </c>
    </row>
    <row r="419" spans="1:8" x14ac:dyDescent="0.35">
      <c r="A419" s="158"/>
      <c r="B419" s="159"/>
      <c r="C419" s="160"/>
      <c r="D419" s="160"/>
      <c r="E419" s="161"/>
      <c r="F419" s="162"/>
      <c r="G419" s="163"/>
      <c r="H419" s="164"/>
    </row>
    <row r="420" spans="1:8" x14ac:dyDescent="0.35">
      <c r="A420" s="105" t="s">
        <v>469</v>
      </c>
    </row>
  </sheetData>
  <conditionalFormatting sqref="F321">
    <cfRule type="cellIs" dxfId="3" priority="2" stopIfTrue="1" operator="equal">
      <formula>0</formula>
    </cfRule>
  </conditionalFormatting>
  <conditionalFormatting sqref="G70 G75">
    <cfRule type="cellIs" dxfId="2" priority="9" stopIfTrue="1" operator="lessThan">
      <formula>0.005</formula>
    </cfRule>
  </conditionalFormatting>
  <conditionalFormatting sqref="G321">
    <cfRule type="cellIs" dxfId="1" priority="1" stopIfTrue="1" operator="equal">
      <formula>0</formula>
    </cfRule>
  </conditionalFormatting>
  <conditionalFormatting sqref="H8:H416 F51:F53 F55 F57 H418">
    <cfRule type="cellIs" dxfId="0" priority="3" stopIfTrue="1" operator="lessThan">
      <formula>0.005</formula>
    </cfRule>
  </conditionalFormatting>
  <dataValidations disablePrompts="1" count="1">
    <dataValidation type="custom" allowBlank="1" showInputMessage="1" showErrorMessage="1" errorTitle="Invalid rate" error="A value with an invalid decimal part_x000a_was entered." sqref="G151:G206 G322:G346 G361:G416 G81:G136 G221:G276 G291:G320 G8:G66" xr:uid="{1AC7DC6A-E1FE-43CE-BDFF-68887DAC07BA}">
      <formula1>(G8)-TRUNC(G8,2)=0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9248D-AD11-46D9-A93F-C9A037B68CF5}">
  <dimension ref="A1:H385"/>
  <sheetViews>
    <sheetView view="pageBreakPreview" topLeftCell="A375" zoomScale="120" zoomScaleNormal="91" zoomScaleSheetLayoutView="120" workbookViewId="0">
      <selection activeCell="G7" sqref="G7"/>
    </sheetView>
  </sheetViews>
  <sheetFormatPr defaultRowHeight="14.5" x14ac:dyDescent="0.35"/>
  <cols>
    <col min="1" max="1" width="7.54296875" customWidth="1"/>
    <col min="2" max="2" width="8.7265625" customWidth="1"/>
    <col min="3" max="3" width="37.81640625" customWidth="1"/>
    <col min="4" max="4" width="16.81640625" customWidth="1"/>
    <col min="5" max="5" width="5.1796875" customWidth="1"/>
    <col min="6" max="6" width="13.26953125" customWidth="1"/>
    <col min="7" max="7" width="13.08984375" style="542" customWidth="1"/>
    <col min="8" max="8" width="17.6328125" customWidth="1"/>
    <col min="9" max="9" width="1" customWidth="1"/>
  </cols>
  <sheetData>
    <row r="1" spans="1:8" ht="16" thickBot="1" x14ac:dyDescent="0.4">
      <c r="A1" s="613" t="s">
        <v>905</v>
      </c>
      <c r="B1" s="614"/>
      <c r="C1" s="614"/>
      <c r="D1" s="614"/>
      <c r="E1" s="614"/>
      <c r="F1" s="611"/>
      <c r="G1" s="612"/>
    </row>
    <row r="2" spans="1:8" x14ac:dyDescent="0.35">
      <c r="A2" s="312" t="s">
        <v>491</v>
      </c>
      <c r="B2" s="313" t="s">
        <v>492</v>
      </c>
      <c r="C2" s="314" t="s">
        <v>493</v>
      </c>
      <c r="D2" s="313" t="s">
        <v>2</v>
      </c>
      <c r="E2" s="313" t="s">
        <v>494</v>
      </c>
      <c r="F2" s="469" t="s">
        <v>4</v>
      </c>
      <c r="G2" s="548"/>
      <c r="H2" s="607" t="s">
        <v>959</v>
      </c>
    </row>
    <row r="3" spans="1:8" ht="15" thickBot="1" x14ac:dyDescent="0.4">
      <c r="A3" s="312"/>
      <c r="B3" s="313"/>
      <c r="C3" s="314"/>
      <c r="D3" s="313"/>
      <c r="E3" s="313"/>
      <c r="F3" s="315" t="s">
        <v>495</v>
      </c>
      <c r="G3" s="549" t="s">
        <v>496</v>
      </c>
      <c r="H3" s="608"/>
    </row>
    <row r="4" spans="1:8" ht="15" thickTop="1" x14ac:dyDescent="0.35">
      <c r="A4" s="316">
        <v>1</v>
      </c>
      <c r="B4" s="317" t="s">
        <v>498</v>
      </c>
      <c r="C4" s="386" t="s">
        <v>500</v>
      </c>
      <c r="D4" s="422"/>
      <c r="E4" s="422"/>
      <c r="F4" s="382"/>
      <c r="G4" s="505"/>
      <c r="H4" s="553"/>
    </row>
    <row r="5" spans="1:8" x14ac:dyDescent="0.35">
      <c r="A5" s="318"/>
      <c r="B5" s="319" t="s">
        <v>499</v>
      </c>
      <c r="C5" s="320"/>
      <c r="D5" s="367"/>
      <c r="E5" s="367"/>
      <c r="F5" s="368"/>
      <c r="G5" s="506"/>
      <c r="H5" s="554"/>
    </row>
    <row r="6" spans="1:8" x14ac:dyDescent="0.35">
      <c r="A6" s="321">
        <v>1.1000000000000001</v>
      </c>
      <c r="B6" s="322">
        <v>8.3000000000000007</v>
      </c>
      <c r="C6" s="323" t="s">
        <v>501</v>
      </c>
      <c r="D6" s="367"/>
      <c r="E6" s="367"/>
      <c r="F6" s="368"/>
      <c r="G6" s="506"/>
      <c r="H6" s="554"/>
    </row>
    <row r="7" spans="1:8" ht="25" x14ac:dyDescent="0.35">
      <c r="A7" s="318" t="s">
        <v>502</v>
      </c>
      <c r="B7" s="319" t="s">
        <v>12</v>
      </c>
      <c r="C7" s="320" t="s">
        <v>13</v>
      </c>
      <c r="D7" s="481" t="s">
        <v>956</v>
      </c>
      <c r="E7" s="319">
        <v>1</v>
      </c>
      <c r="F7" s="462" t="s">
        <v>885</v>
      </c>
      <c r="G7" s="507"/>
      <c r="H7" s="554"/>
    </row>
    <row r="8" spans="1:8" ht="25" x14ac:dyDescent="0.35">
      <c r="A8" s="318" t="s">
        <v>503</v>
      </c>
      <c r="B8" s="319" t="s">
        <v>134</v>
      </c>
      <c r="C8" s="320" t="s">
        <v>504</v>
      </c>
      <c r="D8" s="481" t="s">
        <v>956</v>
      </c>
      <c r="E8" s="319">
        <v>1</v>
      </c>
      <c r="F8" s="462" t="s">
        <v>885</v>
      </c>
      <c r="G8" s="507"/>
      <c r="H8" s="554"/>
    </row>
    <row r="9" spans="1:8" ht="25" x14ac:dyDescent="0.35">
      <c r="A9" s="318" t="s">
        <v>505</v>
      </c>
      <c r="B9" s="319" t="s">
        <v>49</v>
      </c>
      <c r="C9" s="320" t="s">
        <v>506</v>
      </c>
      <c r="D9" s="481" t="s">
        <v>956</v>
      </c>
      <c r="E9" s="319">
        <v>1</v>
      </c>
      <c r="F9" s="462" t="s">
        <v>885</v>
      </c>
      <c r="G9" s="507"/>
      <c r="H9" s="554"/>
    </row>
    <row r="10" spans="1:8" x14ac:dyDescent="0.35">
      <c r="A10" s="321">
        <v>1.2</v>
      </c>
      <c r="B10" s="322"/>
      <c r="C10" s="323" t="s">
        <v>952</v>
      </c>
      <c r="D10" s="481"/>
      <c r="E10" s="369"/>
      <c r="F10" s="482"/>
      <c r="G10" s="508"/>
      <c r="H10" s="554"/>
    </row>
    <row r="11" spans="1:8" ht="25" x14ac:dyDescent="0.35">
      <c r="A11" s="318" t="s">
        <v>507</v>
      </c>
      <c r="B11" s="319" t="s">
        <v>508</v>
      </c>
      <c r="C11" s="320" t="s">
        <v>509</v>
      </c>
      <c r="D11" s="481" t="s">
        <v>956</v>
      </c>
      <c r="E11" s="319">
        <v>1</v>
      </c>
      <c r="F11" s="462" t="s">
        <v>885</v>
      </c>
      <c r="G11" s="507"/>
      <c r="H11" s="554"/>
    </row>
    <row r="12" spans="1:8" ht="25" x14ac:dyDescent="0.35">
      <c r="A12" s="318" t="s">
        <v>510</v>
      </c>
      <c r="B12" s="319" t="s">
        <v>78</v>
      </c>
      <c r="C12" s="320" t="s">
        <v>511</v>
      </c>
      <c r="D12" s="481" t="s">
        <v>956</v>
      </c>
      <c r="E12" s="319">
        <v>1</v>
      </c>
      <c r="F12" s="462" t="s">
        <v>885</v>
      </c>
      <c r="G12" s="507"/>
      <c r="H12" s="554"/>
    </row>
    <row r="13" spans="1:8" ht="25" x14ac:dyDescent="0.35">
      <c r="A13" s="318" t="s">
        <v>512</v>
      </c>
      <c r="B13" s="319" t="s">
        <v>79</v>
      </c>
      <c r="C13" s="320" t="s">
        <v>651</v>
      </c>
      <c r="D13" s="481" t="s">
        <v>956</v>
      </c>
      <c r="E13" s="319">
        <v>1</v>
      </c>
      <c r="F13" s="462" t="s">
        <v>885</v>
      </c>
      <c r="G13" s="507"/>
      <c r="H13" s="554"/>
    </row>
    <row r="14" spans="1:8" ht="25" x14ac:dyDescent="0.35">
      <c r="A14" s="318" t="s">
        <v>513</v>
      </c>
      <c r="B14" s="319" t="s">
        <v>77</v>
      </c>
      <c r="C14" s="320" t="s">
        <v>514</v>
      </c>
      <c r="D14" s="481" t="s">
        <v>956</v>
      </c>
      <c r="E14" s="319">
        <v>1</v>
      </c>
      <c r="F14" s="462" t="s">
        <v>885</v>
      </c>
      <c r="G14" s="507"/>
      <c r="H14" s="554"/>
    </row>
    <row r="15" spans="1:8" ht="25" x14ac:dyDescent="0.35">
      <c r="A15" s="370" t="s">
        <v>516</v>
      </c>
      <c r="B15" s="367"/>
      <c r="C15" s="371" t="s">
        <v>949</v>
      </c>
      <c r="D15" s="481" t="s">
        <v>956</v>
      </c>
      <c r="E15" s="367">
        <v>1</v>
      </c>
      <c r="F15" s="462" t="s">
        <v>885</v>
      </c>
      <c r="G15" s="507"/>
      <c r="H15" s="554"/>
    </row>
    <row r="16" spans="1:8" ht="25" x14ac:dyDescent="0.35">
      <c r="A16" s="318" t="s">
        <v>517</v>
      </c>
      <c r="B16" s="319"/>
      <c r="C16" s="320" t="s">
        <v>950</v>
      </c>
      <c r="D16" s="481" t="s">
        <v>956</v>
      </c>
      <c r="E16" s="319">
        <v>1</v>
      </c>
      <c r="F16" s="462" t="s">
        <v>885</v>
      </c>
      <c r="G16" s="507"/>
      <c r="H16" s="554"/>
    </row>
    <row r="17" spans="1:8" x14ac:dyDescent="0.35">
      <c r="A17" s="321">
        <v>1.3</v>
      </c>
      <c r="B17" s="322"/>
      <c r="C17" s="323" t="s">
        <v>518</v>
      </c>
      <c r="D17" s="367"/>
      <c r="E17" s="369"/>
      <c r="F17" s="482"/>
      <c r="G17" s="508"/>
      <c r="H17" s="554"/>
    </row>
    <row r="18" spans="1:8" ht="25" x14ac:dyDescent="0.35">
      <c r="A18" s="318" t="s">
        <v>519</v>
      </c>
      <c r="B18" s="319"/>
      <c r="C18" s="320" t="s">
        <v>544</v>
      </c>
      <c r="D18" s="481" t="s">
        <v>956</v>
      </c>
      <c r="E18" s="319">
        <v>1</v>
      </c>
      <c r="F18" s="462" t="s">
        <v>885</v>
      </c>
      <c r="G18" s="507"/>
      <c r="H18" s="554"/>
    </row>
    <row r="19" spans="1:8" ht="25" x14ac:dyDescent="0.35">
      <c r="A19" s="318" t="s">
        <v>520</v>
      </c>
      <c r="B19" s="319"/>
      <c r="C19" s="320" t="s">
        <v>951</v>
      </c>
      <c r="D19" s="481" t="s">
        <v>956</v>
      </c>
      <c r="E19" s="319">
        <v>1</v>
      </c>
      <c r="F19" s="462" t="s">
        <v>885</v>
      </c>
      <c r="G19" s="507"/>
      <c r="H19" s="554"/>
    </row>
    <row r="20" spans="1:8" ht="25.5" thickBot="1" x14ac:dyDescent="0.4">
      <c r="A20" s="325" t="s">
        <v>521</v>
      </c>
      <c r="B20" s="326"/>
      <c r="C20" s="327" t="s">
        <v>522</v>
      </c>
      <c r="D20" s="481" t="s">
        <v>956</v>
      </c>
      <c r="E20" s="326">
        <v>1</v>
      </c>
      <c r="F20" s="462" t="s">
        <v>885</v>
      </c>
      <c r="G20" s="551"/>
      <c r="H20" s="555"/>
    </row>
    <row r="21" spans="1:8" ht="15" thickBot="1" x14ac:dyDescent="0.4">
      <c r="A21" s="328" t="s">
        <v>667</v>
      </c>
      <c r="B21" s="329"/>
      <c r="C21" s="330"/>
      <c r="D21" s="329"/>
      <c r="E21" s="329"/>
      <c r="F21" s="433" t="s">
        <v>694</v>
      </c>
      <c r="G21" s="546"/>
      <c r="H21" s="552"/>
    </row>
    <row r="22" spans="1:8" ht="15.5" thickTop="1" thickBot="1" x14ac:dyDescent="0.4">
      <c r="A22" s="331"/>
      <c r="B22" s="331"/>
      <c r="C22" s="332"/>
      <c r="D22" s="331"/>
      <c r="E22" s="331"/>
      <c r="F22" s="389"/>
      <c r="G22" s="510"/>
    </row>
    <row r="23" spans="1:8" ht="16" thickBot="1" x14ac:dyDescent="0.4">
      <c r="A23" s="387"/>
      <c r="B23" s="387"/>
      <c r="C23" s="388"/>
      <c r="D23" s="387"/>
      <c r="E23" s="387"/>
      <c r="F23" s="611" t="s">
        <v>953</v>
      </c>
      <c r="G23" s="612"/>
    </row>
    <row r="24" spans="1:8" ht="15" thickTop="1" x14ac:dyDescent="0.35">
      <c r="A24" s="308" t="s">
        <v>491</v>
      </c>
      <c r="B24" s="309" t="s">
        <v>492</v>
      </c>
      <c r="C24" s="310" t="s">
        <v>493</v>
      </c>
      <c r="D24" s="309" t="s">
        <v>2</v>
      </c>
      <c r="E24" s="309" t="s">
        <v>494</v>
      </c>
      <c r="F24" s="311" t="s">
        <v>4</v>
      </c>
      <c r="G24" s="511"/>
      <c r="H24" s="607" t="s">
        <v>959</v>
      </c>
    </row>
    <row r="25" spans="1:8" ht="15" thickBot="1" x14ac:dyDescent="0.4">
      <c r="A25" s="417"/>
      <c r="B25" s="418"/>
      <c r="C25" s="411"/>
      <c r="D25" s="418"/>
      <c r="E25" s="418"/>
      <c r="F25" s="419" t="s">
        <v>495</v>
      </c>
      <c r="G25" s="512" t="s">
        <v>496</v>
      </c>
      <c r="H25" s="608"/>
    </row>
    <row r="26" spans="1:8" ht="15" thickTop="1" x14ac:dyDescent="0.35">
      <c r="A26" s="334">
        <v>2</v>
      </c>
      <c r="B26" s="335"/>
      <c r="C26" s="336" t="s">
        <v>702</v>
      </c>
      <c r="D26" s="420"/>
      <c r="E26" s="420"/>
      <c r="F26" s="421"/>
      <c r="G26" s="513"/>
      <c r="H26" s="556"/>
    </row>
    <row r="27" spans="1:8" ht="25" x14ac:dyDescent="0.35">
      <c r="A27" s="321">
        <v>2.1</v>
      </c>
      <c r="B27" s="322"/>
      <c r="C27" s="320" t="s">
        <v>550</v>
      </c>
      <c r="D27" s="319" t="s">
        <v>545</v>
      </c>
      <c r="E27" s="372">
        <v>1</v>
      </c>
      <c r="F27" s="462" t="s">
        <v>885</v>
      </c>
      <c r="G27" s="514"/>
      <c r="H27" s="554"/>
    </row>
    <row r="28" spans="1:8" x14ac:dyDescent="0.35">
      <c r="A28" s="321">
        <v>2.2000000000000002</v>
      </c>
      <c r="B28" s="322"/>
      <c r="C28" s="385" t="s">
        <v>794</v>
      </c>
      <c r="D28" s="403" t="s">
        <v>523</v>
      </c>
      <c r="E28" s="372">
        <v>1</v>
      </c>
      <c r="F28" s="462" t="s">
        <v>885</v>
      </c>
      <c r="G28" s="514"/>
      <c r="H28" s="554"/>
    </row>
    <row r="29" spans="1:8" x14ac:dyDescent="0.35">
      <c r="A29" s="321">
        <v>2.2999999999999998</v>
      </c>
      <c r="B29" s="413"/>
      <c r="C29" s="385" t="s">
        <v>795</v>
      </c>
      <c r="D29" s="403" t="s">
        <v>523</v>
      </c>
      <c r="E29" s="372">
        <v>1</v>
      </c>
      <c r="F29" s="462" t="s">
        <v>885</v>
      </c>
      <c r="G29" s="514"/>
      <c r="H29" s="554"/>
    </row>
    <row r="30" spans="1:8" ht="15" thickBot="1" x14ac:dyDescent="0.4">
      <c r="A30" s="415"/>
      <c r="B30" s="403"/>
      <c r="C30" s="385"/>
      <c r="D30" s="403"/>
      <c r="E30" s="403"/>
      <c r="F30" s="405"/>
      <c r="G30" s="515"/>
      <c r="H30" s="555"/>
    </row>
    <row r="31" spans="1:8" ht="15" thickBot="1" x14ac:dyDescent="0.4">
      <c r="A31" s="328" t="s">
        <v>667</v>
      </c>
      <c r="B31" s="329"/>
      <c r="C31" s="330"/>
      <c r="D31" s="329"/>
      <c r="E31" s="329"/>
      <c r="F31" s="433" t="s">
        <v>524</v>
      </c>
      <c r="G31" s="509"/>
      <c r="H31" s="557"/>
    </row>
    <row r="32" spans="1:8" ht="15.5" thickTop="1" thickBot="1" x14ac:dyDescent="0.4">
      <c r="A32" s="387"/>
      <c r="B32" s="387"/>
      <c r="C32" s="388"/>
      <c r="D32" s="387"/>
      <c r="E32" s="387"/>
      <c r="F32" s="389"/>
      <c r="G32" s="510"/>
    </row>
    <row r="33" spans="1:8" ht="15" thickTop="1" x14ac:dyDescent="0.35">
      <c r="A33" s="312" t="s">
        <v>491</v>
      </c>
      <c r="B33" s="313" t="s">
        <v>492</v>
      </c>
      <c r="C33" s="310" t="s">
        <v>493</v>
      </c>
      <c r="D33" s="309" t="s">
        <v>2</v>
      </c>
      <c r="E33" s="309" t="s">
        <v>494</v>
      </c>
      <c r="F33" s="311" t="s">
        <v>4</v>
      </c>
      <c r="G33" s="511"/>
      <c r="H33" s="607" t="s">
        <v>959</v>
      </c>
    </row>
    <row r="34" spans="1:8" ht="15" thickBot="1" x14ac:dyDescent="0.4">
      <c r="A34" s="312"/>
      <c r="B34" s="313"/>
      <c r="C34" s="314"/>
      <c r="D34" s="313"/>
      <c r="E34" s="313"/>
      <c r="F34" s="315" t="s">
        <v>495</v>
      </c>
      <c r="G34" s="516" t="s">
        <v>496</v>
      </c>
      <c r="H34" s="608"/>
    </row>
    <row r="35" spans="1:8" ht="15" thickTop="1" x14ac:dyDescent="0.35">
      <c r="A35" s="316">
        <v>3</v>
      </c>
      <c r="B35" s="317"/>
      <c r="C35" s="386" t="s">
        <v>546</v>
      </c>
      <c r="D35" s="317"/>
      <c r="E35" s="317"/>
      <c r="F35" s="382"/>
      <c r="G35" s="517"/>
      <c r="H35" s="556"/>
    </row>
    <row r="36" spans="1:8" x14ac:dyDescent="0.35">
      <c r="A36" s="318">
        <v>3.1</v>
      </c>
      <c r="B36" s="319"/>
      <c r="C36" s="320" t="s">
        <v>820</v>
      </c>
      <c r="D36" s="319" t="s">
        <v>523</v>
      </c>
      <c r="E36" s="372">
        <v>1</v>
      </c>
      <c r="F36" s="462" t="s">
        <v>885</v>
      </c>
      <c r="G36" s="514"/>
      <c r="H36" s="554"/>
    </row>
    <row r="37" spans="1:8" x14ac:dyDescent="0.35">
      <c r="A37" s="318">
        <v>3.2</v>
      </c>
      <c r="B37" s="319"/>
      <c r="C37" s="320" t="s">
        <v>821</v>
      </c>
      <c r="D37" s="319" t="s">
        <v>523</v>
      </c>
      <c r="E37" s="372">
        <v>1</v>
      </c>
      <c r="F37" s="462" t="s">
        <v>885</v>
      </c>
      <c r="G37" s="514"/>
      <c r="H37" s="554"/>
    </row>
    <row r="38" spans="1:8" x14ac:dyDescent="0.35">
      <c r="A38" s="318">
        <v>3.3</v>
      </c>
      <c r="B38" s="319"/>
      <c r="C38" s="320" t="s">
        <v>819</v>
      </c>
      <c r="D38" s="319" t="s">
        <v>523</v>
      </c>
      <c r="E38" s="372">
        <v>1</v>
      </c>
      <c r="F38" s="462" t="s">
        <v>885</v>
      </c>
      <c r="G38" s="514"/>
      <c r="H38" s="554"/>
    </row>
    <row r="39" spans="1:8" x14ac:dyDescent="0.35">
      <c r="A39" s="318">
        <v>3.4</v>
      </c>
      <c r="B39" s="319"/>
      <c r="C39" s="385" t="s">
        <v>818</v>
      </c>
      <c r="D39" s="319" t="s">
        <v>523</v>
      </c>
      <c r="E39" s="372">
        <v>1</v>
      </c>
      <c r="F39" s="462" t="s">
        <v>885</v>
      </c>
      <c r="G39" s="514"/>
      <c r="H39" s="554"/>
    </row>
    <row r="40" spans="1:8" x14ac:dyDescent="0.35">
      <c r="A40" s="318">
        <v>3.5</v>
      </c>
      <c r="B40" s="319"/>
      <c r="C40" s="320" t="s">
        <v>705</v>
      </c>
      <c r="D40" s="319" t="s">
        <v>523</v>
      </c>
      <c r="E40" s="372">
        <v>1</v>
      </c>
      <c r="F40" s="462" t="s">
        <v>885</v>
      </c>
      <c r="G40" s="514"/>
      <c r="H40" s="554"/>
    </row>
    <row r="41" spans="1:8" x14ac:dyDescent="0.35">
      <c r="A41" s="318">
        <v>3.6</v>
      </c>
      <c r="B41" s="319"/>
      <c r="C41" s="320" t="s">
        <v>704</v>
      </c>
      <c r="D41" s="319" t="s">
        <v>523</v>
      </c>
      <c r="E41" s="372">
        <v>1</v>
      </c>
      <c r="F41" s="462" t="s">
        <v>885</v>
      </c>
      <c r="G41" s="514"/>
      <c r="H41" s="554"/>
    </row>
    <row r="42" spans="1:8" x14ac:dyDescent="0.35">
      <c r="A42" s="318">
        <v>3.7</v>
      </c>
      <c r="B42" s="319"/>
      <c r="C42" s="320" t="s">
        <v>703</v>
      </c>
      <c r="D42" s="319" t="s">
        <v>523</v>
      </c>
      <c r="E42" s="372">
        <v>1</v>
      </c>
      <c r="F42" s="462" t="s">
        <v>885</v>
      </c>
      <c r="G42" s="514"/>
      <c r="H42" s="554"/>
    </row>
    <row r="43" spans="1:8" ht="15" thickBot="1" x14ac:dyDescent="0.4">
      <c r="A43" s="318">
        <v>3.8</v>
      </c>
      <c r="B43" s="319"/>
      <c r="C43" s="385" t="s">
        <v>547</v>
      </c>
      <c r="D43" s="319" t="s">
        <v>523</v>
      </c>
      <c r="E43" s="372">
        <v>1</v>
      </c>
      <c r="F43" s="462" t="s">
        <v>885</v>
      </c>
      <c r="G43" s="514"/>
      <c r="H43" s="555"/>
    </row>
    <row r="44" spans="1:8" ht="15" thickBot="1" x14ac:dyDescent="0.4">
      <c r="A44" s="328" t="s">
        <v>667</v>
      </c>
      <c r="B44" s="329"/>
      <c r="C44" s="330"/>
      <c r="D44" s="329"/>
      <c r="E44" s="329"/>
      <c r="F44" s="433" t="s">
        <v>524</v>
      </c>
      <c r="G44" s="518"/>
      <c r="H44" s="557"/>
    </row>
    <row r="45" spans="1:8" ht="15.5" thickTop="1" thickBot="1" x14ac:dyDescent="0.4">
      <c r="A45" s="305"/>
      <c r="B45" s="305"/>
      <c r="C45" s="304"/>
      <c r="D45" s="305"/>
      <c r="E45" s="305"/>
      <c r="F45" s="306"/>
      <c r="G45" s="519"/>
    </row>
    <row r="46" spans="1:8" ht="15" thickTop="1" x14ac:dyDescent="0.35">
      <c r="A46" s="308" t="s">
        <v>491</v>
      </c>
      <c r="B46" s="309" t="s">
        <v>492</v>
      </c>
      <c r="C46" s="310" t="s">
        <v>493</v>
      </c>
      <c r="D46" s="309" t="s">
        <v>2</v>
      </c>
      <c r="E46" s="309" t="s">
        <v>494</v>
      </c>
      <c r="F46" s="311" t="s">
        <v>4</v>
      </c>
      <c r="G46" s="520"/>
      <c r="H46" s="607" t="s">
        <v>959</v>
      </c>
    </row>
    <row r="47" spans="1:8" ht="15" thickBot="1" x14ac:dyDescent="0.4">
      <c r="A47" s="312"/>
      <c r="B47" s="313"/>
      <c r="C47" s="314"/>
      <c r="D47" s="313"/>
      <c r="E47" s="313"/>
      <c r="F47" s="315" t="s">
        <v>495</v>
      </c>
      <c r="G47" s="521" t="s">
        <v>496</v>
      </c>
      <c r="H47" s="608"/>
    </row>
    <row r="48" spans="1:8" ht="15" thickTop="1" x14ac:dyDescent="0.35">
      <c r="A48" s="334">
        <v>4</v>
      </c>
      <c r="B48" s="335"/>
      <c r="C48" s="336" t="s">
        <v>548</v>
      </c>
      <c r="D48" s="420"/>
      <c r="E48" s="420"/>
      <c r="F48" s="421"/>
      <c r="G48" s="522"/>
      <c r="H48" s="558"/>
    </row>
    <row r="49" spans="1:8" x14ac:dyDescent="0.35">
      <c r="A49" s="321">
        <v>4.0999999999999996</v>
      </c>
      <c r="B49" s="322"/>
      <c r="C49" s="320" t="s">
        <v>944</v>
      </c>
      <c r="D49" s="403" t="s">
        <v>523</v>
      </c>
      <c r="E49" s="372">
        <v>1</v>
      </c>
      <c r="F49" s="462" t="s">
        <v>885</v>
      </c>
      <c r="G49" s="514"/>
      <c r="H49" s="559"/>
    </row>
    <row r="50" spans="1:8" x14ac:dyDescent="0.35">
      <c r="A50" s="415">
        <v>4.2</v>
      </c>
      <c r="B50" s="322"/>
      <c r="C50" s="385" t="s">
        <v>945</v>
      </c>
      <c r="D50" s="403" t="s">
        <v>523</v>
      </c>
      <c r="E50" s="372">
        <v>1</v>
      </c>
      <c r="F50" s="462" t="s">
        <v>885</v>
      </c>
      <c r="G50" s="514"/>
      <c r="H50" s="559"/>
    </row>
    <row r="51" spans="1:8" x14ac:dyDescent="0.35">
      <c r="A51" s="415">
        <v>4.3</v>
      </c>
      <c r="B51" s="322"/>
      <c r="C51" s="385" t="s">
        <v>707</v>
      </c>
      <c r="D51" s="403" t="s">
        <v>523</v>
      </c>
      <c r="E51" s="372">
        <v>1</v>
      </c>
      <c r="F51" s="462" t="s">
        <v>885</v>
      </c>
      <c r="G51" s="514"/>
      <c r="H51" s="559"/>
    </row>
    <row r="52" spans="1:8" x14ac:dyDescent="0.35">
      <c r="A52" s="415">
        <v>4.4000000000000004</v>
      </c>
      <c r="B52" s="322"/>
      <c r="C52" s="385" t="s">
        <v>706</v>
      </c>
      <c r="D52" s="403" t="s">
        <v>523</v>
      </c>
      <c r="E52" s="372">
        <v>1</v>
      </c>
      <c r="F52" s="462" t="s">
        <v>885</v>
      </c>
      <c r="G52" s="514"/>
      <c r="H52" s="559"/>
    </row>
    <row r="53" spans="1:8" x14ac:dyDescent="0.35">
      <c r="A53" s="415">
        <v>4.5</v>
      </c>
      <c r="B53" s="322"/>
      <c r="C53" s="385" t="s">
        <v>700</v>
      </c>
      <c r="D53" s="403" t="s">
        <v>523</v>
      </c>
      <c r="E53" s="372">
        <v>1</v>
      </c>
      <c r="F53" s="462" t="s">
        <v>885</v>
      </c>
      <c r="G53" s="514"/>
      <c r="H53" s="559"/>
    </row>
    <row r="54" spans="1:8" x14ac:dyDescent="0.35">
      <c r="A54" s="415">
        <v>4.5999999999999996</v>
      </c>
      <c r="B54" s="322"/>
      <c r="C54" s="385" t="s">
        <v>946</v>
      </c>
      <c r="D54" s="403" t="s">
        <v>523</v>
      </c>
      <c r="E54" s="372">
        <v>1</v>
      </c>
      <c r="F54" s="462" t="s">
        <v>885</v>
      </c>
      <c r="G54" s="514"/>
      <c r="H54" s="559"/>
    </row>
    <row r="55" spans="1:8" x14ac:dyDescent="0.35">
      <c r="A55" s="415">
        <v>4.7</v>
      </c>
      <c r="B55" s="322"/>
      <c r="C55" s="385" t="s">
        <v>947</v>
      </c>
      <c r="D55" s="403" t="s">
        <v>523</v>
      </c>
      <c r="E55" s="372">
        <v>1</v>
      </c>
      <c r="F55" s="462" t="s">
        <v>885</v>
      </c>
      <c r="G55" s="514"/>
      <c r="H55" s="559"/>
    </row>
    <row r="56" spans="1:8" x14ac:dyDescent="0.35">
      <c r="A56" s="415">
        <v>4.8</v>
      </c>
      <c r="B56" s="322"/>
      <c r="C56" s="385" t="s">
        <v>701</v>
      </c>
      <c r="D56" s="403" t="s">
        <v>523</v>
      </c>
      <c r="E56" s="372">
        <v>1</v>
      </c>
      <c r="F56" s="462" t="s">
        <v>885</v>
      </c>
      <c r="G56" s="514"/>
      <c r="H56" s="559"/>
    </row>
    <row r="57" spans="1:8" x14ac:dyDescent="0.35">
      <c r="A57" s="415" t="s">
        <v>865</v>
      </c>
      <c r="B57" s="322"/>
      <c r="C57" s="385" t="s">
        <v>866</v>
      </c>
      <c r="D57" s="403" t="s">
        <v>523</v>
      </c>
      <c r="E57" s="372">
        <v>1</v>
      </c>
      <c r="F57" s="462" t="s">
        <v>885</v>
      </c>
      <c r="G57" s="514"/>
      <c r="H57" s="559"/>
    </row>
    <row r="58" spans="1:8" x14ac:dyDescent="0.35">
      <c r="A58" s="415" t="s">
        <v>867</v>
      </c>
      <c r="B58" s="322"/>
      <c r="C58" s="385" t="s">
        <v>868</v>
      </c>
      <c r="D58" s="403" t="s">
        <v>523</v>
      </c>
      <c r="E58" s="372">
        <v>1</v>
      </c>
      <c r="F58" s="462" t="s">
        <v>885</v>
      </c>
      <c r="G58" s="514"/>
      <c r="H58" s="559"/>
    </row>
    <row r="59" spans="1:8" x14ac:dyDescent="0.35">
      <c r="A59" s="415" t="s">
        <v>869</v>
      </c>
      <c r="B59" s="322"/>
      <c r="C59" s="385" t="s">
        <v>870</v>
      </c>
      <c r="D59" s="403" t="s">
        <v>523</v>
      </c>
      <c r="E59" s="372">
        <v>1</v>
      </c>
      <c r="F59" s="462" t="s">
        <v>885</v>
      </c>
      <c r="G59" s="514"/>
      <c r="H59" s="559"/>
    </row>
    <row r="60" spans="1:8" x14ac:dyDescent="0.35">
      <c r="A60" s="415" t="s">
        <v>871</v>
      </c>
      <c r="B60" s="322"/>
      <c r="C60" s="385" t="s">
        <v>872</v>
      </c>
      <c r="D60" s="403" t="s">
        <v>523</v>
      </c>
      <c r="E60" s="372">
        <v>1</v>
      </c>
      <c r="F60" s="462" t="s">
        <v>885</v>
      </c>
      <c r="G60" s="514"/>
      <c r="H60" s="559"/>
    </row>
    <row r="61" spans="1:8" x14ac:dyDescent="0.35">
      <c r="A61" s="415" t="s">
        <v>873</v>
      </c>
      <c r="B61" s="322"/>
      <c r="C61" s="385" t="s">
        <v>874</v>
      </c>
      <c r="D61" s="403" t="s">
        <v>523</v>
      </c>
      <c r="E61" s="372">
        <v>1</v>
      </c>
      <c r="F61" s="462" t="s">
        <v>885</v>
      </c>
      <c r="G61" s="529"/>
      <c r="H61" s="559"/>
    </row>
    <row r="62" spans="1:8" x14ac:dyDescent="0.35">
      <c r="A62" s="415"/>
      <c r="B62" s="322"/>
      <c r="C62" s="435" t="s">
        <v>875</v>
      </c>
      <c r="D62" s="403"/>
      <c r="E62" s="403"/>
      <c r="F62" s="333"/>
      <c r="G62" s="561"/>
      <c r="H62" s="559"/>
    </row>
    <row r="63" spans="1:8" ht="50" x14ac:dyDescent="0.35">
      <c r="A63" s="415"/>
      <c r="B63" s="322"/>
      <c r="C63" s="416" t="s">
        <v>876</v>
      </c>
      <c r="D63" s="403"/>
      <c r="E63" s="403"/>
      <c r="F63" s="333"/>
      <c r="G63" s="561"/>
      <c r="H63" s="559"/>
    </row>
    <row r="64" spans="1:8" ht="15" thickBot="1" x14ac:dyDescent="0.4">
      <c r="A64" s="415"/>
      <c r="B64" s="322"/>
      <c r="C64" s="385"/>
      <c r="D64" s="403"/>
      <c r="E64" s="403"/>
      <c r="F64" s="405"/>
      <c r="G64" s="562"/>
      <c r="H64" s="555"/>
    </row>
    <row r="65" spans="1:8" ht="15" thickBot="1" x14ac:dyDescent="0.4">
      <c r="A65" s="451" t="s">
        <v>668</v>
      </c>
      <c r="B65" s="452"/>
      <c r="C65" s="453"/>
      <c r="D65" s="452"/>
      <c r="E65" s="454"/>
      <c r="F65" s="434" t="s">
        <v>524</v>
      </c>
      <c r="G65" s="518"/>
      <c r="H65" s="563"/>
    </row>
    <row r="66" spans="1:8" ht="15" thickBot="1" x14ac:dyDescent="0.4">
      <c r="A66" s="391"/>
      <c r="B66" s="392"/>
      <c r="C66" s="393"/>
      <c r="D66" s="392"/>
      <c r="E66" s="392"/>
      <c r="F66" s="390"/>
      <c r="G66" s="523"/>
    </row>
    <row r="67" spans="1:8" ht="16.5" customHeight="1" thickBot="1" x14ac:dyDescent="0.4">
      <c r="A67" s="307"/>
      <c r="B67" s="305"/>
      <c r="C67" s="304"/>
      <c r="D67" s="305"/>
      <c r="E67" s="305"/>
      <c r="F67" s="611" t="s">
        <v>953</v>
      </c>
      <c r="G67" s="612"/>
    </row>
    <row r="68" spans="1:8" ht="15" thickTop="1" x14ac:dyDescent="0.35">
      <c r="A68" s="308" t="s">
        <v>491</v>
      </c>
      <c r="B68" s="309" t="s">
        <v>492</v>
      </c>
      <c r="C68" s="310" t="s">
        <v>493</v>
      </c>
      <c r="D68" s="309" t="s">
        <v>2</v>
      </c>
      <c r="E68" s="309" t="s">
        <v>494</v>
      </c>
      <c r="F68" s="311" t="s">
        <v>4</v>
      </c>
      <c r="G68" s="520"/>
      <c r="H68" s="607" t="s">
        <v>959</v>
      </c>
    </row>
    <row r="69" spans="1:8" ht="15" thickBot="1" x14ac:dyDescent="0.4">
      <c r="A69" s="312"/>
      <c r="B69" s="313"/>
      <c r="C69" s="314"/>
      <c r="D69" s="313"/>
      <c r="E69" s="313"/>
      <c r="F69" s="315" t="s">
        <v>495</v>
      </c>
      <c r="G69" s="521" t="s">
        <v>496</v>
      </c>
      <c r="H69" s="608"/>
    </row>
    <row r="70" spans="1:8" ht="26.5" thickTop="1" x14ac:dyDescent="0.35">
      <c r="A70" s="334">
        <v>5</v>
      </c>
      <c r="B70" s="335"/>
      <c r="C70" s="336" t="s">
        <v>549</v>
      </c>
      <c r="D70" s="337"/>
      <c r="E70" s="337"/>
      <c r="F70" s="338"/>
      <c r="G70" s="524"/>
      <c r="H70" s="558"/>
    </row>
    <row r="71" spans="1:8" ht="25" x14ac:dyDescent="0.35">
      <c r="A71" s="412">
        <v>5.0999999999999996</v>
      </c>
      <c r="B71" s="322"/>
      <c r="C71" s="320" t="s">
        <v>550</v>
      </c>
      <c r="D71" s="319" t="s">
        <v>545</v>
      </c>
      <c r="E71" s="372">
        <v>1</v>
      </c>
      <c r="F71" s="462" t="s">
        <v>885</v>
      </c>
      <c r="G71" s="514"/>
      <c r="H71" s="559"/>
    </row>
    <row r="72" spans="1:8" x14ac:dyDescent="0.35">
      <c r="A72" s="412">
        <f>A71+0.1</f>
        <v>5.1999999999999993</v>
      </c>
      <c r="B72" s="322"/>
      <c r="C72" s="385" t="s">
        <v>551</v>
      </c>
      <c r="D72" s="403" t="s">
        <v>523</v>
      </c>
      <c r="E72" s="372">
        <v>1</v>
      </c>
      <c r="F72" s="462" t="s">
        <v>885</v>
      </c>
      <c r="G72" s="514"/>
      <c r="H72" s="559"/>
    </row>
    <row r="73" spans="1:8" x14ac:dyDescent="0.35">
      <c r="A73" s="412">
        <f t="shared" ref="A73:A79" si="0">A72+0.1</f>
        <v>5.2999999999999989</v>
      </c>
      <c r="B73" s="322"/>
      <c r="C73" s="385" t="s">
        <v>552</v>
      </c>
      <c r="D73" s="403" t="s">
        <v>523</v>
      </c>
      <c r="E73" s="372">
        <v>1</v>
      </c>
      <c r="F73" s="462" t="s">
        <v>885</v>
      </c>
      <c r="G73" s="514"/>
      <c r="H73" s="559"/>
    </row>
    <row r="74" spans="1:8" x14ac:dyDescent="0.35">
      <c r="A74" s="412">
        <f t="shared" si="0"/>
        <v>5.3999999999999986</v>
      </c>
      <c r="B74" s="413"/>
      <c r="C74" s="385" t="s">
        <v>810</v>
      </c>
      <c r="D74" s="403" t="s">
        <v>523</v>
      </c>
      <c r="E74" s="372">
        <v>1</v>
      </c>
      <c r="F74" s="462" t="s">
        <v>885</v>
      </c>
      <c r="G74" s="514"/>
      <c r="H74" s="559"/>
    </row>
    <row r="75" spans="1:8" x14ac:dyDescent="0.35">
      <c r="A75" s="412">
        <f t="shared" si="0"/>
        <v>5.4999999999999982</v>
      </c>
      <c r="B75" s="322"/>
      <c r="C75" s="385" t="s">
        <v>802</v>
      </c>
      <c r="D75" s="403" t="s">
        <v>523</v>
      </c>
      <c r="E75" s="372">
        <v>1</v>
      </c>
      <c r="F75" s="462" t="s">
        <v>885</v>
      </c>
      <c r="G75" s="514"/>
      <c r="H75" s="559"/>
    </row>
    <row r="76" spans="1:8" x14ac:dyDescent="0.35">
      <c r="A76" s="412">
        <f t="shared" si="0"/>
        <v>5.5999999999999979</v>
      </c>
      <c r="B76" s="322"/>
      <c r="C76" s="385" t="s">
        <v>879</v>
      </c>
      <c r="D76" s="403" t="s">
        <v>523</v>
      </c>
      <c r="E76" s="372">
        <v>1</v>
      </c>
      <c r="F76" s="462" t="s">
        <v>885</v>
      </c>
      <c r="G76" s="514"/>
      <c r="H76" s="559"/>
    </row>
    <row r="77" spans="1:8" ht="25" x14ac:dyDescent="0.35">
      <c r="A77" s="412">
        <f t="shared" si="0"/>
        <v>5.6999999999999975</v>
      </c>
      <c r="B77" s="403"/>
      <c r="C77" s="385" t="s">
        <v>553</v>
      </c>
      <c r="D77" s="403" t="s">
        <v>523</v>
      </c>
      <c r="E77" s="372">
        <v>1</v>
      </c>
      <c r="F77" s="462" t="s">
        <v>885</v>
      </c>
      <c r="G77" s="514"/>
      <c r="H77" s="559"/>
    </row>
    <row r="78" spans="1:8" x14ac:dyDescent="0.35">
      <c r="A78" s="412">
        <f t="shared" si="0"/>
        <v>5.7999999999999972</v>
      </c>
      <c r="B78" s="403"/>
      <c r="C78" s="385" t="s">
        <v>554</v>
      </c>
      <c r="D78" s="403" t="s">
        <v>523</v>
      </c>
      <c r="E78" s="372">
        <v>1</v>
      </c>
      <c r="F78" s="462" t="s">
        <v>885</v>
      </c>
      <c r="G78" s="514"/>
      <c r="H78" s="559"/>
    </row>
    <row r="79" spans="1:8" x14ac:dyDescent="0.35">
      <c r="A79" s="412">
        <f t="shared" si="0"/>
        <v>5.8999999999999968</v>
      </c>
      <c r="B79" s="403"/>
      <c r="C79" s="385" t="s">
        <v>555</v>
      </c>
      <c r="D79" s="403" t="s">
        <v>523</v>
      </c>
      <c r="E79" s="372">
        <v>1</v>
      </c>
      <c r="F79" s="462" t="s">
        <v>885</v>
      </c>
      <c r="G79" s="514"/>
      <c r="H79" s="559"/>
    </row>
    <row r="80" spans="1:8" x14ac:dyDescent="0.35">
      <c r="A80" s="414" t="s">
        <v>812</v>
      </c>
      <c r="B80" s="403"/>
      <c r="C80" s="385" t="s">
        <v>811</v>
      </c>
      <c r="D80" s="403" t="s">
        <v>523</v>
      </c>
      <c r="E80" s="372">
        <v>1</v>
      </c>
      <c r="F80" s="462" t="s">
        <v>885</v>
      </c>
      <c r="G80" s="514"/>
      <c r="H80" s="559"/>
    </row>
    <row r="81" spans="1:8" ht="15" thickBot="1" x14ac:dyDescent="0.4">
      <c r="A81" s="415"/>
      <c r="B81" s="403"/>
      <c r="C81" s="385"/>
      <c r="D81" s="403"/>
      <c r="E81" s="403"/>
      <c r="F81" s="405"/>
      <c r="G81" s="515"/>
      <c r="H81" s="555"/>
    </row>
    <row r="82" spans="1:8" ht="15" thickBot="1" x14ac:dyDescent="0.4">
      <c r="A82" s="451" t="s">
        <v>668</v>
      </c>
      <c r="B82" s="452"/>
      <c r="C82" s="453"/>
      <c r="D82" s="452"/>
      <c r="E82" s="454"/>
      <c r="F82" s="434" t="s">
        <v>524</v>
      </c>
      <c r="G82" s="525"/>
      <c r="H82" s="563"/>
    </row>
    <row r="83" spans="1:8" ht="15" thickBot="1" x14ac:dyDescent="0.4">
      <c r="A83" s="307"/>
      <c r="B83" s="305"/>
      <c r="C83" s="304"/>
      <c r="D83" s="305"/>
      <c r="E83" s="305"/>
      <c r="F83" s="306"/>
      <c r="G83" s="526"/>
    </row>
    <row r="84" spans="1:8" ht="16.5" customHeight="1" thickBot="1" x14ac:dyDescent="0.4">
      <c r="A84" s="307"/>
      <c r="B84" s="305"/>
      <c r="C84" s="304"/>
      <c r="D84" s="305"/>
      <c r="E84" s="305"/>
      <c r="F84" s="611" t="s">
        <v>953</v>
      </c>
      <c r="G84" s="612"/>
    </row>
    <row r="85" spans="1:8" ht="15" thickTop="1" x14ac:dyDescent="0.35">
      <c r="A85" s="308" t="s">
        <v>491</v>
      </c>
      <c r="B85" s="309" t="s">
        <v>492</v>
      </c>
      <c r="C85" s="310" t="s">
        <v>493</v>
      </c>
      <c r="D85" s="309" t="s">
        <v>2</v>
      </c>
      <c r="E85" s="309" t="s">
        <v>494</v>
      </c>
      <c r="F85" s="311" t="s">
        <v>4</v>
      </c>
      <c r="G85" s="511"/>
      <c r="H85" s="607" t="s">
        <v>959</v>
      </c>
    </row>
    <row r="86" spans="1:8" ht="15" thickBot="1" x14ac:dyDescent="0.4">
      <c r="A86" s="312"/>
      <c r="B86" s="313"/>
      <c r="C86" s="314"/>
      <c r="D86" s="313"/>
      <c r="E86" s="313"/>
      <c r="F86" s="315" t="s">
        <v>495</v>
      </c>
      <c r="G86" s="516" t="s">
        <v>496</v>
      </c>
      <c r="H86" s="608"/>
    </row>
    <row r="87" spans="1:8" ht="15" thickTop="1" x14ac:dyDescent="0.35">
      <c r="A87" s="339">
        <v>6</v>
      </c>
      <c r="B87" s="340"/>
      <c r="C87" s="394" t="s">
        <v>574</v>
      </c>
      <c r="D87" s="317"/>
      <c r="E87" s="317"/>
      <c r="F87" s="395"/>
      <c r="G87" s="527"/>
      <c r="H87" s="558"/>
    </row>
    <row r="88" spans="1:8" x14ac:dyDescent="0.35">
      <c r="A88" s="396">
        <v>6.1</v>
      </c>
      <c r="B88" s="397"/>
      <c r="C88" s="411" t="s">
        <v>574</v>
      </c>
      <c r="D88" s="319"/>
      <c r="E88" s="400"/>
      <c r="F88" s="401"/>
      <c r="G88" s="528"/>
      <c r="H88" s="559"/>
    </row>
    <row r="89" spans="1:8" x14ac:dyDescent="0.35">
      <c r="A89" s="318" t="s">
        <v>823</v>
      </c>
      <c r="B89" s="319"/>
      <c r="C89" s="320" t="s">
        <v>886</v>
      </c>
      <c r="D89" s="403" t="s">
        <v>545</v>
      </c>
      <c r="E89" s="372">
        <v>1</v>
      </c>
      <c r="F89" s="373"/>
      <c r="G89" s="514"/>
      <c r="H89" s="559"/>
    </row>
    <row r="90" spans="1:8" x14ac:dyDescent="0.35">
      <c r="A90" s="318" t="s">
        <v>824</v>
      </c>
      <c r="B90" s="319"/>
      <c r="C90" s="320" t="s">
        <v>575</v>
      </c>
      <c r="D90" s="403" t="s">
        <v>545</v>
      </c>
      <c r="E90" s="372">
        <v>1</v>
      </c>
      <c r="F90" s="373"/>
      <c r="G90" s="514"/>
      <c r="H90" s="559"/>
    </row>
    <row r="91" spans="1:8" x14ac:dyDescent="0.35">
      <c r="A91" s="318" t="s">
        <v>825</v>
      </c>
      <c r="B91" s="319"/>
      <c r="C91" s="385" t="s">
        <v>576</v>
      </c>
      <c r="D91" s="403" t="s">
        <v>545</v>
      </c>
      <c r="E91" s="372">
        <v>1</v>
      </c>
      <c r="F91" s="373"/>
      <c r="G91" s="514"/>
      <c r="H91" s="559"/>
    </row>
    <row r="92" spans="1:8" x14ac:dyDescent="0.35">
      <c r="A92" s="318" t="s">
        <v>826</v>
      </c>
      <c r="B92" s="319"/>
      <c r="C92" s="320" t="s">
        <v>577</v>
      </c>
      <c r="D92" s="403" t="s">
        <v>545</v>
      </c>
      <c r="E92" s="372">
        <v>1</v>
      </c>
      <c r="F92" s="373"/>
      <c r="G92" s="514"/>
      <c r="H92" s="559"/>
    </row>
    <row r="93" spans="1:8" x14ac:dyDescent="0.35">
      <c r="A93" s="318" t="s">
        <v>827</v>
      </c>
      <c r="B93" s="319"/>
      <c r="C93" s="320" t="s">
        <v>892</v>
      </c>
      <c r="D93" s="403" t="s">
        <v>131</v>
      </c>
      <c r="E93" s="372">
        <v>1</v>
      </c>
      <c r="F93" s="373"/>
      <c r="G93" s="514"/>
      <c r="H93" s="559"/>
    </row>
    <row r="94" spans="1:8" x14ac:dyDescent="0.35">
      <c r="A94" s="318" t="s">
        <v>828</v>
      </c>
      <c r="B94" s="319"/>
      <c r="C94" s="320" t="s">
        <v>578</v>
      </c>
      <c r="D94" s="403" t="s">
        <v>131</v>
      </c>
      <c r="E94" s="372">
        <v>1</v>
      </c>
      <c r="F94" s="373"/>
      <c r="G94" s="514"/>
      <c r="H94" s="559"/>
    </row>
    <row r="95" spans="1:8" x14ac:dyDescent="0.35">
      <c r="A95" s="318" t="s">
        <v>829</v>
      </c>
      <c r="B95" s="319"/>
      <c r="C95" s="320" t="s">
        <v>579</v>
      </c>
      <c r="D95" s="403" t="s">
        <v>131</v>
      </c>
      <c r="E95" s="372">
        <v>1</v>
      </c>
      <c r="F95" s="373"/>
      <c r="G95" s="514"/>
      <c r="H95" s="559"/>
    </row>
    <row r="96" spans="1:8" x14ac:dyDescent="0.35">
      <c r="A96" s="318" t="s">
        <v>830</v>
      </c>
      <c r="B96" s="319"/>
      <c r="C96" s="320" t="s">
        <v>580</v>
      </c>
      <c r="D96" s="403" t="s">
        <v>131</v>
      </c>
      <c r="E96" s="372">
        <v>1</v>
      </c>
      <c r="F96" s="373"/>
      <c r="G96" s="514"/>
      <c r="H96" s="559"/>
    </row>
    <row r="97" spans="1:8" x14ac:dyDescent="0.35">
      <c r="A97" s="318" t="s">
        <v>831</v>
      </c>
      <c r="B97" s="319"/>
      <c r="C97" s="406" t="s">
        <v>689</v>
      </c>
      <c r="D97" s="404"/>
      <c r="E97" s="326"/>
      <c r="F97" s="373"/>
      <c r="G97" s="514"/>
      <c r="H97" s="559"/>
    </row>
    <row r="98" spans="1:8" x14ac:dyDescent="0.35">
      <c r="A98" s="318" t="s">
        <v>832</v>
      </c>
      <c r="B98" s="319"/>
      <c r="C98" s="327" t="s">
        <v>686</v>
      </c>
      <c r="D98" s="404" t="s">
        <v>690</v>
      </c>
      <c r="E98" s="372">
        <v>1</v>
      </c>
      <c r="F98" s="373"/>
      <c r="G98" s="514"/>
      <c r="H98" s="559"/>
    </row>
    <row r="99" spans="1:8" x14ac:dyDescent="0.35">
      <c r="A99" s="318" t="s">
        <v>833</v>
      </c>
      <c r="B99" s="319"/>
      <c r="C99" s="327" t="s">
        <v>687</v>
      </c>
      <c r="D99" s="404" t="s">
        <v>690</v>
      </c>
      <c r="E99" s="372">
        <v>1</v>
      </c>
      <c r="F99" s="373"/>
      <c r="G99" s="514"/>
      <c r="H99" s="559"/>
    </row>
    <row r="100" spans="1:8" x14ac:dyDescent="0.35">
      <c r="A100" s="318" t="s">
        <v>834</v>
      </c>
      <c r="B100" s="326"/>
      <c r="C100" s="327" t="s">
        <v>688</v>
      </c>
      <c r="D100" s="404" t="s">
        <v>294</v>
      </c>
      <c r="E100" s="372">
        <v>1</v>
      </c>
      <c r="F100" s="373"/>
      <c r="G100" s="514"/>
      <c r="H100" s="559"/>
    </row>
    <row r="101" spans="1:8" ht="15" thickBot="1" x14ac:dyDescent="0.4">
      <c r="A101" s="344"/>
      <c r="B101" s="345"/>
      <c r="C101" s="346"/>
      <c r="D101" s="345"/>
      <c r="E101" s="345"/>
      <c r="F101" s="347"/>
      <c r="G101" s="530"/>
      <c r="H101" s="555"/>
    </row>
    <row r="102" spans="1:8" ht="15" thickBot="1" x14ac:dyDescent="0.4">
      <c r="A102" s="451" t="s">
        <v>668</v>
      </c>
      <c r="B102" s="452"/>
      <c r="C102" s="453"/>
      <c r="D102" s="452"/>
      <c r="E102" s="454"/>
      <c r="F102" s="434"/>
      <c r="G102" s="509"/>
      <c r="H102" s="563"/>
    </row>
    <row r="103" spans="1:8" ht="15" thickBot="1" x14ac:dyDescent="0.4">
      <c r="A103" s="348"/>
      <c r="B103" s="348"/>
      <c r="C103" s="349"/>
      <c r="D103" s="348"/>
      <c r="E103" s="348"/>
      <c r="F103" s="390"/>
      <c r="G103" s="531"/>
    </row>
    <row r="104" spans="1:8" ht="15" thickTop="1" x14ac:dyDescent="0.35">
      <c r="A104" s="308" t="s">
        <v>491</v>
      </c>
      <c r="B104" s="309" t="s">
        <v>492</v>
      </c>
      <c r="C104" s="310" t="s">
        <v>493</v>
      </c>
      <c r="D104" s="309" t="s">
        <v>2</v>
      </c>
      <c r="E104" s="309" t="s">
        <v>494</v>
      </c>
      <c r="F104" s="311" t="s">
        <v>4</v>
      </c>
      <c r="G104" s="511"/>
      <c r="H104" s="607" t="s">
        <v>959</v>
      </c>
    </row>
    <row r="105" spans="1:8" ht="15" thickBot="1" x14ac:dyDescent="0.4">
      <c r="A105" s="312"/>
      <c r="B105" s="313"/>
      <c r="C105" s="314"/>
      <c r="D105" s="313"/>
      <c r="E105" s="313"/>
      <c r="F105" s="315" t="s">
        <v>495</v>
      </c>
      <c r="G105" s="516" t="s">
        <v>496</v>
      </c>
      <c r="H105" s="608"/>
    </row>
    <row r="106" spans="1:8" ht="27" thickTop="1" thickBot="1" x14ac:dyDescent="0.4">
      <c r="A106" s="316">
        <v>6</v>
      </c>
      <c r="B106" s="455"/>
      <c r="C106" s="457" t="s">
        <v>817</v>
      </c>
      <c r="D106" s="456"/>
      <c r="E106" s="317"/>
      <c r="F106" s="395"/>
      <c r="G106" s="527"/>
      <c r="H106" s="558"/>
    </row>
    <row r="107" spans="1:8" ht="26" x14ac:dyDescent="0.35">
      <c r="A107" s="396">
        <v>6.2</v>
      </c>
      <c r="B107" s="397"/>
      <c r="C107" s="398" t="s">
        <v>817</v>
      </c>
      <c r="D107" s="399"/>
      <c r="E107" s="400"/>
      <c r="F107" s="401"/>
      <c r="G107" s="528"/>
      <c r="H107" s="559"/>
    </row>
    <row r="108" spans="1:8" x14ac:dyDescent="0.35">
      <c r="A108" s="318" t="s">
        <v>803</v>
      </c>
      <c r="B108" s="319"/>
      <c r="C108" s="402" t="s">
        <v>816</v>
      </c>
      <c r="D108" s="319" t="s">
        <v>581</v>
      </c>
      <c r="E108" s="372">
        <v>1</v>
      </c>
      <c r="F108" s="462">
        <v>0</v>
      </c>
      <c r="G108" s="514"/>
      <c r="H108" s="559"/>
    </row>
    <row r="109" spans="1:8" x14ac:dyDescent="0.35">
      <c r="A109" s="318" t="s">
        <v>804</v>
      </c>
      <c r="B109" s="319"/>
      <c r="C109" s="320" t="s">
        <v>815</v>
      </c>
      <c r="D109" s="403" t="s">
        <v>581</v>
      </c>
      <c r="E109" s="372">
        <v>1</v>
      </c>
      <c r="F109" s="462">
        <v>0</v>
      </c>
      <c r="G109" s="514"/>
      <c r="H109" s="559"/>
    </row>
    <row r="110" spans="1:8" x14ac:dyDescent="0.35">
      <c r="A110" s="318" t="s">
        <v>805</v>
      </c>
      <c r="B110" s="319"/>
      <c r="C110" s="320" t="s">
        <v>814</v>
      </c>
      <c r="D110" s="403" t="s">
        <v>581</v>
      </c>
      <c r="E110" s="372">
        <v>1</v>
      </c>
      <c r="F110" s="462">
        <v>0</v>
      </c>
      <c r="G110" s="514"/>
      <c r="H110" s="559"/>
    </row>
    <row r="111" spans="1:8" x14ac:dyDescent="0.35">
      <c r="A111" s="318" t="s">
        <v>806</v>
      </c>
      <c r="B111" s="319"/>
      <c r="C111" s="320" t="s">
        <v>813</v>
      </c>
      <c r="D111" s="403" t="s">
        <v>545</v>
      </c>
      <c r="E111" s="372">
        <v>1</v>
      </c>
      <c r="F111" s="462">
        <v>0</v>
      </c>
      <c r="G111" s="514"/>
      <c r="H111" s="559"/>
    </row>
    <row r="112" spans="1:8" x14ac:dyDescent="0.35">
      <c r="A112" s="318" t="s">
        <v>877</v>
      </c>
      <c r="B112" s="326"/>
      <c r="C112" s="320" t="s">
        <v>878</v>
      </c>
      <c r="D112" s="404" t="s">
        <v>545</v>
      </c>
      <c r="E112" s="372">
        <v>1</v>
      </c>
      <c r="F112" s="462">
        <v>0</v>
      </c>
      <c r="G112" s="514"/>
      <c r="H112" s="559"/>
    </row>
    <row r="113" spans="1:8" x14ac:dyDescent="0.35">
      <c r="A113" s="318"/>
      <c r="B113" s="326"/>
      <c r="C113" s="406" t="s">
        <v>689</v>
      </c>
      <c r="D113" s="404"/>
      <c r="E113" s="372"/>
      <c r="F113" s="504"/>
      <c r="G113" s="514"/>
      <c r="H113" s="559"/>
    </row>
    <row r="114" spans="1:8" x14ac:dyDescent="0.35">
      <c r="A114" s="318" t="s">
        <v>807</v>
      </c>
      <c r="B114" s="326"/>
      <c r="C114" s="327" t="s">
        <v>686</v>
      </c>
      <c r="D114" s="404" t="s">
        <v>690</v>
      </c>
      <c r="E114" s="372">
        <v>1</v>
      </c>
      <c r="F114" s="373"/>
      <c r="G114" s="514"/>
      <c r="H114" s="559"/>
    </row>
    <row r="115" spans="1:8" x14ac:dyDescent="0.35">
      <c r="A115" s="318" t="s">
        <v>808</v>
      </c>
      <c r="B115" s="326"/>
      <c r="C115" s="327" t="s">
        <v>687</v>
      </c>
      <c r="D115" s="404" t="s">
        <v>690</v>
      </c>
      <c r="E115" s="372">
        <v>1</v>
      </c>
      <c r="F115" s="373"/>
      <c r="G115" s="514"/>
      <c r="H115" s="559"/>
    </row>
    <row r="116" spans="1:8" x14ac:dyDescent="0.35">
      <c r="A116" s="318" t="s">
        <v>809</v>
      </c>
      <c r="B116" s="326"/>
      <c r="C116" s="327" t="s">
        <v>688</v>
      </c>
      <c r="D116" s="404" t="s">
        <v>294</v>
      </c>
      <c r="E116" s="372">
        <v>1</v>
      </c>
      <c r="F116" s="373"/>
      <c r="G116" s="514"/>
      <c r="H116" s="559"/>
    </row>
    <row r="117" spans="1:8" ht="15" thickBot="1" x14ac:dyDescent="0.4">
      <c r="A117" s="407"/>
      <c r="B117" s="408"/>
      <c r="C117" s="409"/>
      <c r="D117" s="408"/>
      <c r="E117" s="408"/>
      <c r="F117" s="410"/>
      <c r="G117" s="532"/>
      <c r="H117" s="555"/>
    </row>
    <row r="118" spans="1:8" ht="15" thickBot="1" x14ac:dyDescent="0.4">
      <c r="A118" s="451" t="s">
        <v>668</v>
      </c>
      <c r="B118" s="452"/>
      <c r="C118" s="453"/>
      <c r="D118" s="452"/>
      <c r="E118" s="454"/>
      <c r="F118" s="436" t="s">
        <v>525</v>
      </c>
      <c r="G118" s="525"/>
      <c r="H118" s="563"/>
    </row>
    <row r="119" spans="1:8" ht="15" thickBot="1" x14ac:dyDescent="0.4">
      <c r="A119" s="348"/>
      <c r="B119" s="348"/>
      <c r="C119" s="349"/>
      <c r="D119" s="348"/>
      <c r="E119" s="348"/>
      <c r="F119" s="390"/>
      <c r="G119" s="531"/>
    </row>
    <row r="120" spans="1:8" ht="16.5" customHeight="1" thickBot="1" x14ac:dyDescent="0.4">
      <c r="A120" s="348"/>
      <c r="B120" s="348"/>
      <c r="C120" s="349"/>
      <c r="D120" s="348"/>
      <c r="E120" s="348"/>
      <c r="F120" s="611" t="s">
        <v>953</v>
      </c>
      <c r="G120" s="612"/>
    </row>
    <row r="121" spans="1:8" ht="15" thickTop="1" x14ac:dyDescent="0.35">
      <c r="A121" s="308" t="s">
        <v>491</v>
      </c>
      <c r="B121" s="309" t="s">
        <v>492</v>
      </c>
      <c r="C121" s="310" t="s">
        <v>493</v>
      </c>
      <c r="D121" s="309" t="s">
        <v>2</v>
      </c>
      <c r="E121" s="309" t="s">
        <v>494</v>
      </c>
      <c r="F121" s="311" t="s">
        <v>4</v>
      </c>
      <c r="G121" s="511"/>
      <c r="H121" s="605" t="s">
        <v>959</v>
      </c>
    </row>
    <row r="122" spans="1:8" ht="15" thickBot="1" x14ac:dyDescent="0.4">
      <c r="A122" s="312"/>
      <c r="B122" s="313"/>
      <c r="C122" s="314"/>
      <c r="D122" s="313"/>
      <c r="E122" s="313"/>
      <c r="F122" s="315" t="s">
        <v>495</v>
      </c>
      <c r="G122" s="516" t="s">
        <v>496</v>
      </c>
      <c r="H122" s="606"/>
    </row>
    <row r="123" spans="1:8" ht="26.5" thickTop="1" x14ac:dyDescent="0.35">
      <c r="A123" s="339">
        <v>7</v>
      </c>
      <c r="B123" s="350"/>
      <c r="C123" s="394" t="s">
        <v>582</v>
      </c>
      <c r="D123" s="317"/>
      <c r="E123" s="317"/>
      <c r="F123" s="461"/>
      <c r="G123" s="566"/>
      <c r="H123" s="565"/>
    </row>
    <row r="124" spans="1:8" ht="26" x14ac:dyDescent="0.35">
      <c r="A124" s="342">
        <f>7.1</f>
        <v>7.1</v>
      </c>
      <c r="B124" s="324"/>
      <c r="C124" s="437" t="s">
        <v>654</v>
      </c>
      <c r="D124" s="356" t="s">
        <v>625</v>
      </c>
      <c r="E124" s="372">
        <v>1</v>
      </c>
      <c r="F124" s="462" t="s">
        <v>885</v>
      </c>
      <c r="G124" s="514"/>
      <c r="H124" s="559"/>
    </row>
    <row r="125" spans="1:8" x14ac:dyDescent="0.35">
      <c r="A125" s="342">
        <f>A124+0.1</f>
        <v>7.1999999999999993</v>
      </c>
      <c r="B125" s="324"/>
      <c r="C125" s="437" t="s">
        <v>556</v>
      </c>
      <c r="D125" s="324" t="s">
        <v>545</v>
      </c>
      <c r="E125" s="372">
        <v>1</v>
      </c>
      <c r="F125" s="462" t="s">
        <v>885</v>
      </c>
      <c r="G125" s="514"/>
      <c r="H125" s="559"/>
    </row>
    <row r="126" spans="1:8" x14ac:dyDescent="0.35">
      <c r="A126" s="342">
        <f t="shared" ref="A126:A132" si="1">A125+0.1</f>
        <v>7.2999999999999989</v>
      </c>
      <c r="B126" s="324"/>
      <c r="C126" s="437" t="s">
        <v>557</v>
      </c>
      <c r="D126" s="356" t="s">
        <v>625</v>
      </c>
      <c r="E126" s="372">
        <v>1</v>
      </c>
      <c r="F126" s="462" t="s">
        <v>885</v>
      </c>
      <c r="G126" s="514"/>
      <c r="H126" s="559"/>
    </row>
    <row r="127" spans="1:8" x14ac:dyDescent="0.35">
      <c r="A127" s="342">
        <f t="shared" si="1"/>
        <v>7.3999999999999986</v>
      </c>
      <c r="B127" s="324"/>
      <c r="C127" s="437" t="s">
        <v>558</v>
      </c>
      <c r="D127" s="356" t="s">
        <v>625</v>
      </c>
      <c r="E127" s="372">
        <v>1</v>
      </c>
      <c r="F127" s="462" t="s">
        <v>885</v>
      </c>
      <c r="G127" s="514"/>
      <c r="H127" s="559"/>
    </row>
    <row r="128" spans="1:8" x14ac:dyDescent="0.35">
      <c r="A128" s="342">
        <f t="shared" si="1"/>
        <v>7.4999999999999982</v>
      </c>
      <c r="B128" s="324"/>
      <c r="C128" s="437" t="s">
        <v>559</v>
      </c>
      <c r="D128" s="356" t="s">
        <v>625</v>
      </c>
      <c r="E128" s="372">
        <v>1</v>
      </c>
      <c r="F128" s="462" t="s">
        <v>885</v>
      </c>
      <c r="G128" s="514"/>
      <c r="H128" s="559"/>
    </row>
    <row r="129" spans="1:8" x14ac:dyDescent="0.35">
      <c r="A129" s="342">
        <f t="shared" si="1"/>
        <v>7.5999999999999979</v>
      </c>
      <c r="B129" s="324"/>
      <c r="C129" s="437" t="s">
        <v>560</v>
      </c>
      <c r="D129" s="356" t="s">
        <v>625</v>
      </c>
      <c r="E129" s="372">
        <v>1</v>
      </c>
      <c r="F129" s="462" t="s">
        <v>885</v>
      </c>
      <c r="G129" s="514"/>
      <c r="H129" s="559"/>
    </row>
    <row r="130" spans="1:8" x14ac:dyDescent="0.35">
      <c r="A130" s="342">
        <f t="shared" si="1"/>
        <v>7.6999999999999975</v>
      </c>
      <c r="B130" s="324"/>
      <c r="C130" s="437" t="s">
        <v>561</v>
      </c>
      <c r="D130" s="356" t="s">
        <v>625</v>
      </c>
      <c r="E130" s="372">
        <v>1</v>
      </c>
      <c r="F130" s="462" t="s">
        <v>885</v>
      </c>
      <c r="G130" s="514"/>
      <c r="H130" s="559"/>
    </row>
    <row r="131" spans="1:8" x14ac:dyDescent="0.35">
      <c r="A131" s="342">
        <f t="shared" si="1"/>
        <v>7.7999999999999972</v>
      </c>
      <c r="B131" s="324"/>
      <c r="C131" s="437" t="s">
        <v>562</v>
      </c>
      <c r="D131" s="356" t="s">
        <v>625</v>
      </c>
      <c r="E131" s="372">
        <v>1</v>
      </c>
      <c r="F131" s="462" t="s">
        <v>885</v>
      </c>
      <c r="G131" s="514"/>
      <c r="H131" s="559"/>
    </row>
    <row r="132" spans="1:8" x14ac:dyDescent="0.35">
      <c r="A132" s="342">
        <f t="shared" si="1"/>
        <v>7.8999999999999968</v>
      </c>
      <c r="B132" s="324"/>
      <c r="C132" s="437" t="s">
        <v>563</v>
      </c>
      <c r="D132" s="324" t="s">
        <v>545</v>
      </c>
      <c r="E132" s="372">
        <v>1</v>
      </c>
      <c r="F132" s="462" t="s">
        <v>885</v>
      </c>
      <c r="G132" s="514"/>
      <c r="H132" s="559"/>
    </row>
    <row r="133" spans="1:8" x14ac:dyDescent="0.35">
      <c r="A133" s="342" t="s">
        <v>891</v>
      </c>
      <c r="B133" s="324"/>
      <c r="C133" s="437" t="s">
        <v>564</v>
      </c>
      <c r="D133" s="324" t="s">
        <v>545</v>
      </c>
      <c r="E133" s="372">
        <v>1</v>
      </c>
      <c r="F133" s="462" t="s">
        <v>885</v>
      </c>
      <c r="G133" s="514"/>
      <c r="H133" s="559"/>
    </row>
    <row r="134" spans="1:8" x14ac:dyDescent="0.35">
      <c r="A134" s="342">
        <f>7.11</f>
        <v>7.11</v>
      </c>
      <c r="B134" s="324"/>
      <c r="C134" s="437" t="s">
        <v>565</v>
      </c>
      <c r="D134" s="324" t="s">
        <v>545</v>
      </c>
      <c r="E134" s="372">
        <v>1</v>
      </c>
      <c r="F134" s="462" t="s">
        <v>885</v>
      </c>
      <c r="G134" s="514"/>
      <c r="H134" s="559"/>
    </row>
    <row r="135" spans="1:8" x14ac:dyDescent="0.35">
      <c r="A135" s="342">
        <f>A134+0.01</f>
        <v>7.12</v>
      </c>
      <c r="B135" s="324"/>
      <c r="C135" s="437" t="s">
        <v>566</v>
      </c>
      <c r="D135" s="324" t="s">
        <v>545</v>
      </c>
      <c r="E135" s="372">
        <v>1</v>
      </c>
      <c r="F135" s="462" t="s">
        <v>885</v>
      </c>
      <c r="G135" s="514"/>
      <c r="H135" s="559"/>
    </row>
    <row r="136" spans="1:8" x14ac:dyDescent="0.35">
      <c r="A136" s="342">
        <f t="shared" ref="A136:A163" si="2">A135+0.01</f>
        <v>7.13</v>
      </c>
      <c r="B136" s="324"/>
      <c r="C136" s="437" t="s">
        <v>887</v>
      </c>
      <c r="D136" s="324" t="s">
        <v>545</v>
      </c>
      <c r="E136" s="372">
        <v>1</v>
      </c>
      <c r="F136" s="462" t="s">
        <v>885</v>
      </c>
      <c r="G136" s="514"/>
      <c r="H136" s="559"/>
    </row>
    <row r="137" spans="1:8" x14ac:dyDescent="0.35">
      <c r="A137" s="342">
        <f t="shared" si="2"/>
        <v>7.14</v>
      </c>
      <c r="B137" s="324"/>
      <c r="C137" s="437" t="s">
        <v>571</v>
      </c>
      <c r="D137" s="324" t="s">
        <v>545</v>
      </c>
      <c r="E137" s="372">
        <v>1</v>
      </c>
      <c r="F137" s="462" t="s">
        <v>885</v>
      </c>
      <c r="G137" s="514"/>
      <c r="H137" s="559"/>
    </row>
    <row r="138" spans="1:8" x14ac:dyDescent="0.35">
      <c r="A138" s="342">
        <f t="shared" si="2"/>
        <v>7.1499999999999995</v>
      </c>
      <c r="B138" s="324"/>
      <c r="C138" s="437" t="s">
        <v>888</v>
      </c>
      <c r="D138" s="324" t="s">
        <v>545</v>
      </c>
      <c r="E138" s="372">
        <v>1</v>
      </c>
      <c r="F138" s="462" t="s">
        <v>885</v>
      </c>
      <c r="G138" s="514"/>
      <c r="H138" s="559"/>
    </row>
    <row r="139" spans="1:8" x14ac:dyDescent="0.35">
      <c r="A139" s="342">
        <f t="shared" si="2"/>
        <v>7.1599999999999993</v>
      </c>
      <c r="B139" s="324"/>
      <c r="C139" s="463" t="s">
        <v>889</v>
      </c>
      <c r="D139" s="324" t="s">
        <v>545</v>
      </c>
      <c r="E139" s="372">
        <v>1</v>
      </c>
      <c r="F139" s="462" t="s">
        <v>885</v>
      </c>
      <c r="G139" s="514"/>
      <c r="H139" s="559"/>
    </row>
    <row r="140" spans="1:8" x14ac:dyDescent="0.35">
      <c r="A140" s="342">
        <f t="shared" si="2"/>
        <v>7.169999999999999</v>
      </c>
      <c r="B140" s="324"/>
      <c r="C140" s="437" t="s">
        <v>567</v>
      </c>
      <c r="D140" s="324" t="s">
        <v>545</v>
      </c>
      <c r="E140" s="372">
        <v>1</v>
      </c>
      <c r="F140" s="462" t="s">
        <v>885</v>
      </c>
      <c r="G140" s="514"/>
      <c r="H140" s="559"/>
    </row>
    <row r="141" spans="1:8" x14ac:dyDescent="0.35">
      <c r="A141" s="342">
        <f>A140+0.01</f>
        <v>7.1799999999999988</v>
      </c>
      <c r="B141" s="324"/>
      <c r="C141" s="437" t="s">
        <v>568</v>
      </c>
      <c r="D141" s="324" t="s">
        <v>545</v>
      </c>
      <c r="E141" s="372">
        <v>1</v>
      </c>
      <c r="F141" s="462" t="s">
        <v>885</v>
      </c>
      <c r="G141" s="514"/>
      <c r="H141" s="559"/>
    </row>
    <row r="142" spans="1:8" x14ac:dyDescent="0.35">
      <c r="A142" s="342">
        <f t="shared" si="2"/>
        <v>7.1899999999999986</v>
      </c>
      <c r="B142" s="324"/>
      <c r="C142" s="437" t="s">
        <v>890</v>
      </c>
      <c r="D142" s="324" t="s">
        <v>581</v>
      </c>
      <c r="E142" s="372">
        <v>1</v>
      </c>
      <c r="F142" s="462" t="s">
        <v>885</v>
      </c>
      <c r="G142" s="514"/>
      <c r="H142" s="559"/>
    </row>
    <row r="143" spans="1:8" x14ac:dyDescent="0.35">
      <c r="A143" s="342">
        <f t="shared" si="2"/>
        <v>7.1999999999999984</v>
      </c>
      <c r="B143" s="324"/>
      <c r="C143" s="437" t="s">
        <v>569</v>
      </c>
      <c r="D143" s="324" t="s">
        <v>581</v>
      </c>
      <c r="E143" s="372">
        <v>1</v>
      </c>
      <c r="F143" s="462" t="s">
        <v>885</v>
      </c>
      <c r="G143" s="514"/>
      <c r="H143" s="559"/>
    </row>
    <row r="144" spans="1:8" x14ac:dyDescent="0.35">
      <c r="A144" s="342">
        <f t="shared" si="2"/>
        <v>7.2099999999999982</v>
      </c>
      <c r="B144" s="324"/>
      <c r="C144" s="437" t="s">
        <v>570</v>
      </c>
      <c r="D144" s="324" t="s">
        <v>581</v>
      </c>
      <c r="E144" s="372">
        <v>1</v>
      </c>
      <c r="F144" s="462" t="s">
        <v>885</v>
      </c>
      <c r="G144" s="514"/>
      <c r="H144" s="559"/>
    </row>
    <row r="145" spans="1:8" x14ac:dyDescent="0.35">
      <c r="A145" s="342">
        <f t="shared" si="2"/>
        <v>7.219999999999998</v>
      </c>
      <c r="B145" s="324"/>
      <c r="C145" s="437" t="s">
        <v>894</v>
      </c>
      <c r="D145" s="324" t="s">
        <v>545</v>
      </c>
      <c r="E145" s="372">
        <v>1</v>
      </c>
      <c r="F145" s="462" t="s">
        <v>885</v>
      </c>
      <c r="G145" s="514"/>
      <c r="H145" s="559"/>
    </row>
    <row r="146" spans="1:8" x14ac:dyDescent="0.35">
      <c r="A146" s="342">
        <f t="shared" si="2"/>
        <v>7.2299999999999978</v>
      </c>
      <c r="B146" s="324"/>
      <c r="C146" s="437" t="s">
        <v>895</v>
      </c>
      <c r="D146" s="324" t="s">
        <v>545</v>
      </c>
      <c r="E146" s="372">
        <v>1</v>
      </c>
      <c r="F146" s="462" t="s">
        <v>885</v>
      </c>
      <c r="G146" s="514"/>
      <c r="H146" s="559"/>
    </row>
    <row r="147" spans="1:8" x14ac:dyDescent="0.35">
      <c r="A147" s="342">
        <f>A146+0.01</f>
        <v>7.2399999999999975</v>
      </c>
      <c r="B147" s="324"/>
      <c r="C147" s="437" t="s">
        <v>896</v>
      </c>
      <c r="D147" s="324" t="s">
        <v>545</v>
      </c>
      <c r="E147" s="372">
        <v>1</v>
      </c>
      <c r="F147" s="462" t="s">
        <v>885</v>
      </c>
      <c r="G147" s="514"/>
      <c r="H147" s="559"/>
    </row>
    <row r="148" spans="1:8" x14ac:dyDescent="0.35">
      <c r="A148" s="342">
        <f>A146+0.01</f>
        <v>7.2399999999999975</v>
      </c>
      <c r="B148" s="324"/>
      <c r="C148" s="437" t="s">
        <v>897</v>
      </c>
      <c r="D148" s="324" t="s">
        <v>545</v>
      </c>
      <c r="E148" s="372">
        <v>1</v>
      </c>
      <c r="F148" s="462" t="s">
        <v>885</v>
      </c>
      <c r="G148" s="514"/>
      <c r="H148" s="559"/>
    </row>
    <row r="149" spans="1:8" x14ac:dyDescent="0.35">
      <c r="A149" s="342">
        <f t="shared" si="2"/>
        <v>7.2499999999999973</v>
      </c>
      <c r="B149" s="324"/>
      <c r="C149" s="437" t="s">
        <v>898</v>
      </c>
      <c r="D149" s="324" t="s">
        <v>545</v>
      </c>
      <c r="E149" s="372">
        <v>1</v>
      </c>
      <c r="F149" s="462" t="s">
        <v>885</v>
      </c>
      <c r="G149" s="514"/>
      <c r="H149" s="559"/>
    </row>
    <row r="150" spans="1:8" ht="26" x14ac:dyDescent="0.35">
      <c r="A150" s="342">
        <f t="shared" si="2"/>
        <v>7.2599999999999971</v>
      </c>
      <c r="B150" s="324"/>
      <c r="C150" s="437" t="s">
        <v>899</v>
      </c>
      <c r="D150" s="324" t="s">
        <v>545</v>
      </c>
      <c r="E150" s="372">
        <v>1</v>
      </c>
      <c r="F150" s="462" t="s">
        <v>885</v>
      </c>
      <c r="G150" s="514"/>
      <c r="H150" s="559"/>
    </row>
    <row r="151" spans="1:8" x14ac:dyDescent="0.35">
      <c r="A151" s="342">
        <f t="shared" si="2"/>
        <v>7.2699999999999969</v>
      </c>
      <c r="B151" s="324"/>
      <c r="C151" s="437" t="s">
        <v>900</v>
      </c>
      <c r="D151" s="324" t="s">
        <v>545</v>
      </c>
      <c r="E151" s="372">
        <v>1</v>
      </c>
      <c r="F151" s="462" t="s">
        <v>885</v>
      </c>
      <c r="G151" s="514"/>
      <c r="H151" s="559"/>
    </row>
    <row r="152" spans="1:8" x14ac:dyDescent="0.35">
      <c r="A152" s="342">
        <f t="shared" si="2"/>
        <v>7.2799999999999967</v>
      </c>
      <c r="B152" s="324"/>
      <c r="C152" s="437" t="s">
        <v>901</v>
      </c>
      <c r="D152" s="324" t="s">
        <v>545</v>
      </c>
      <c r="E152" s="372">
        <v>1</v>
      </c>
      <c r="F152" s="462" t="s">
        <v>885</v>
      </c>
      <c r="G152" s="514"/>
      <c r="H152" s="559"/>
    </row>
    <row r="153" spans="1:8" x14ac:dyDescent="0.35">
      <c r="A153" s="342">
        <f t="shared" si="2"/>
        <v>7.2899999999999965</v>
      </c>
      <c r="B153" s="356"/>
      <c r="C153" s="463" t="s">
        <v>902</v>
      </c>
      <c r="D153" s="356" t="s">
        <v>545</v>
      </c>
      <c r="E153" s="372">
        <v>1</v>
      </c>
      <c r="F153" s="462" t="s">
        <v>885</v>
      </c>
      <c r="G153" s="514"/>
      <c r="H153" s="559"/>
    </row>
    <row r="154" spans="1:8" ht="26" x14ac:dyDescent="0.35">
      <c r="A154" s="342">
        <f t="shared" si="2"/>
        <v>7.2999999999999963</v>
      </c>
      <c r="B154" s="440"/>
      <c r="C154" s="437" t="s">
        <v>572</v>
      </c>
      <c r="D154" s="440" t="s">
        <v>581</v>
      </c>
      <c r="E154" s="372">
        <v>1</v>
      </c>
      <c r="F154" s="462" t="s">
        <v>885</v>
      </c>
      <c r="G154" s="514"/>
      <c r="H154" s="559"/>
    </row>
    <row r="155" spans="1:8" x14ac:dyDescent="0.35">
      <c r="A155" s="342">
        <f t="shared" si="2"/>
        <v>7.3099999999999961</v>
      </c>
      <c r="B155" s="440"/>
      <c r="C155" s="437" t="s">
        <v>573</v>
      </c>
      <c r="D155" s="440" t="s">
        <v>581</v>
      </c>
      <c r="E155" s="372">
        <v>1</v>
      </c>
      <c r="F155" s="462" t="s">
        <v>885</v>
      </c>
      <c r="G155" s="514"/>
      <c r="H155" s="559"/>
    </row>
    <row r="156" spans="1:8" x14ac:dyDescent="0.35">
      <c r="A156" s="342">
        <f t="shared" si="2"/>
        <v>7.3199999999999958</v>
      </c>
      <c r="B156" s="440"/>
      <c r="C156" s="437" t="s">
        <v>693</v>
      </c>
      <c r="D156" s="440" t="s">
        <v>581</v>
      </c>
      <c r="E156" s="372">
        <v>1</v>
      </c>
      <c r="F156" s="462" t="s">
        <v>885</v>
      </c>
      <c r="G156" s="514"/>
      <c r="H156" s="559"/>
    </row>
    <row r="157" spans="1:8" x14ac:dyDescent="0.35">
      <c r="A157" s="342">
        <f t="shared" si="2"/>
        <v>7.3299999999999956</v>
      </c>
      <c r="B157" s="440"/>
      <c r="C157" s="437" t="s">
        <v>691</v>
      </c>
      <c r="D157" s="440" t="s">
        <v>545</v>
      </c>
      <c r="E157" s="372">
        <v>1</v>
      </c>
      <c r="F157" s="462" t="s">
        <v>885</v>
      </c>
      <c r="G157" s="514"/>
      <c r="H157" s="559"/>
    </row>
    <row r="158" spans="1:8" x14ac:dyDescent="0.35">
      <c r="A158" s="342">
        <f t="shared" si="2"/>
        <v>7.3399999999999954</v>
      </c>
      <c r="B158" s="440"/>
      <c r="C158" s="437" t="s">
        <v>692</v>
      </c>
      <c r="D158" s="440" t="s">
        <v>545</v>
      </c>
      <c r="E158" s="372">
        <v>1</v>
      </c>
      <c r="F158" s="462" t="s">
        <v>885</v>
      </c>
      <c r="G158" s="514"/>
      <c r="H158" s="559"/>
    </row>
    <row r="159" spans="1:8" x14ac:dyDescent="0.35">
      <c r="A159" s="342">
        <f t="shared" si="2"/>
        <v>7.3499999999999952</v>
      </c>
      <c r="B159" s="440"/>
      <c r="C159" s="437" t="s">
        <v>695</v>
      </c>
      <c r="D159" s="440" t="s">
        <v>545</v>
      </c>
      <c r="E159" s="372">
        <v>1</v>
      </c>
      <c r="F159" s="462" t="s">
        <v>885</v>
      </c>
      <c r="G159" s="514"/>
      <c r="H159" s="559"/>
    </row>
    <row r="160" spans="1:8" x14ac:dyDescent="0.35">
      <c r="A160" s="342">
        <f t="shared" si="2"/>
        <v>7.359999999999995</v>
      </c>
      <c r="B160" s="432"/>
      <c r="C160" s="438" t="s">
        <v>696</v>
      </c>
      <c r="D160" s="432" t="s">
        <v>545</v>
      </c>
      <c r="E160" s="372">
        <v>1</v>
      </c>
      <c r="F160" s="462" t="s">
        <v>885</v>
      </c>
      <c r="G160" s="514"/>
      <c r="H160" s="559"/>
    </row>
    <row r="161" spans="1:8" x14ac:dyDescent="0.35">
      <c r="A161" s="342">
        <f t="shared" si="2"/>
        <v>7.3699999999999948</v>
      </c>
      <c r="B161" s="432"/>
      <c r="C161" s="438" t="s">
        <v>697</v>
      </c>
      <c r="D161" s="432" t="s">
        <v>545</v>
      </c>
      <c r="E161" s="372">
        <v>1</v>
      </c>
      <c r="F161" s="462" t="s">
        <v>885</v>
      </c>
      <c r="G161" s="514"/>
      <c r="H161" s="564"/>
    </row>
    <row r="162" spans="1:8" x14ac:dyDescent="0.35">
      <c r="A162" s="342">
        <f t="shared" si="2"/>
        <v>7.3799999999999946</v>
      </c>
      <c r="B162" s="432"/>
      <c r="C162" s="438" t="s">
        <v>698</v>
      </c>
      <c r="D162" s="432" t="s">
        <v>545</v>
      </c>
      <c r="E162" s="372">
        <v>1</v>
      </c>
      <c r="F162" s="462" t="s">
        <v>885</v>
      </c>
      <c r="G162" s="514"/>
      <c r="H162" s="559"/>
    </row>
    <row r="163" spans="1:8" x14ac:dyDescent="0.35">
      <c r="A163" s="342">
        <f t="shared" si="2"/>
        <v>7.3899999999999944</v>
      </c>
      <c r="B163" s="432"/>
      <c r="C163" s="438" t="s">
        <v>699</v>
      </c>
      <c r="D163" s="432" t="s">
        <v>581</v>
      </c>
      <c r="E163" s="372">
        <v>1</v>
      </c>
      <c r="F163" s="468" t="s">
        <v>885</v>
      </c>
      <c r="G163" s="529"/>
      <c r="H163" s="559"/>
    </row>
    <row r="164" spans="1:8" ht="15" thickBot="1" x14ac:dyDescent="0.4">
      <c r="A164" s="464"/>
      <c r="B164" s="465"/>
      <c r="C164" s="466"/>
      <c r="D164" s="465"/>
      <c r="E164" s="465"/>
      <c r="F164" s="568"/>
      <c r="G164" s="530"/>
      <c r="H164" s="567"/>
    </row>
    <row r="165" spans="1:8" ht="15" thickBot="1" x14ac:dyDescent="0.4">
      <c r="A165" s="328" t="s">
        <v>667</v>
      </c>
      <c r="B165" s="329"/>
      <c r="C165" s="330"/>
      <c r="D165" s="329"/>
      <c r="E165" s="329"/>
      <c r="F165" s="433" t="s">
        <v>526</v>
      </c>
      <c r="G165" s="544"/>
      <c r="H165" s="552"/>
    </row>
    <row r="166" spans="1:8" ht="15.5" thickTop="1" thickBot="1" x14ac:dyDescent="0.4">
      <c r="A166" s="391"/>
      <c r="B166" s="392"/>
      <c r="C166" s="393"/>
      <c r="D166" s="392"/>
      <c r="E166" s="392"/>
      <c r="F166" s="390"/>
      <c r="G166" s="531"/>
      <c r="H166" s="575"/>
    </row>
    <row r="167" spans="1:8" ht="15.5" thickTop="1" thickBot="1" x14ac:dyDescent="0.4">
      <c r="A167" s="351"/>
      <c r="B167" s="351"/>
      <c r="C167" s="352"/>
      <c r="D167" s="351"/>
      <c r="E167" s="351"/>
      <c r="F167" s="353"/>
      <c r="G167" s="534"/>
    </row>
    <row r="168" spans="1:8" ht="15" thickTop="1" x14ac:dyDescent="0.35">
      <c r="A168" s="308" t="s">
        <v>491</v>
      </c>
      <c r="B168" s="309" t="s">
        <v>492</v>
      </c>
      <c r="C168" s="310" t="s">
        <v>493</v>
      </c>
      <c r="D168" s="309" t="s">
        <v>2</v>
      </c>
      <c r="E168" s="309" t="s">
        <v>494</v>
      </c>
      <c r="F168" s="311" t="s">
        <v>4</v>
      </c>
      <c r="G168" s="511"/>
      <c r="H168" s="605" t="s">
        <v>959</v>
      </c>
    </row>
    <row r="169" spans="1:8" ht="15" thickBot="1" x14ac:dyDescent="0.4">
      <c r="A169" s="312"/>
      <c r="B169" s="313"/>
      <c r="C169" s="314"/>
      <c r="D169" s="313"/>
      <c r="E169" s="313"/>
      <c r="F169" s="315" t="s">
        <v>495</v>
      </c>
      <c r="G169" s="516" t="s">
        <v>496</v>
      </c>
      <c r="H169" s="606"/>
    </row>
    <row r="170" spans="1:8" ht="15" thickTop="1" x14ac:dyDescent="0.35">
      <c r="A170" s="339">
        <v>8</v>
      </c>
      <c r="B170" s="340"/>
      <c r="C170" s="341" t="s">
        <v>583</v>
      </c>
      <c r="D170" s="422"/>
      <c r="E170" s="422"/>
      <c r="F170" s="382"/>
      <c r="G170" s="517"/>
      <c r="H170" s="565"/>
    </row>
    <row r="171" spans="1:8" ht="26" x14ac:dyDescent="0.35">
      <c r="A171" s="342">
        <v>8.1</v>
      </c>
      <c r="B171" s="324"/>
      <c r="C171" s="354" t="s">
        <v>863</v>
      </c>
      <c r="D171" s="367"/>
      <c r="E171" s="367"/>
      <c r="F171" s="368"/>
      <c r="G171" s="535"/>
      <c r="H171" s="559"/>
    </row>
    <row r="172" spans="1:8" x14ac:dyDescent="0.35">
      <c r="A172" s="342"/>
      <c r="B172" s="324"/>
      <c r="C172" s="354" t="s">
        <v>584</v>
      </c>
      <c r="D172" s="367"/>
      <c r="E172" s="367"/>
      <c r="F172" s="368"/>
      <c r="G172" s="535"/>
      <c r="H172" s="559"/>
    </row>
    <row r="173" spans="1:8" x14ac:dyDescent="0.35">
      <c r="A173" s="342" t="s">
        <v>613</v>
      </c>
      <c r="B173" s="324"/>
      <c r="C173" s="343" t="s">
        <v>585</v>
      </c>
      <c r="D173" s="356" t="s">
        <v>625</v>
      </c>
      <c r="E173" s="372">
        <v>1</v>
      </c>
      <c r="F173" s="462" t="s">
        <v>885</v>
      </c>
      <c r="G173" s="514"/>
      <c r="H173" s="559"/>
    </row>
    <row r="174" spans="1:8" ht="25" x14ac:dyDescent="0.35">
      <c r="A174" s="342" t="s">
        <v>527</v>
      </c>
      <c r="B174" s="324"/>
      <c r="C174" s="343" t="s">
        <v>586</v>
      </c>
      <c r="D174" s="356" t="s">
        <v>625</v>
      </c>
      <c r="E174" s="372">
        <v>1</v>
      </c>
      <c r="F174" s="462" t="s">
        <v>885</v>
      </c>
      <c r="G174" s="514"/>
      <c r="H174" s="559"/>
    </row>
    <row r="175" spans="1:8" x14ac:dyDescent="0.35">
      <c r="A175" s="342" t="s">
        <v>528</v>
      </c>
      <c r="B175" s="324"/>
      <c r="C175" s="343" t="s">
        <v>587</v>
      </c>
      <c r="D175" s="356" t="s">
        <v>625</v>
      </c>
      <c r="E175" s="372">
        <v>1</v>
      </c>
      <c r="F175" s="462" t="s">
        <v>885</v>
      </c>
      <c r="G175" s="514"/>
      <c r="H175" s="559"/>
    </row>
    <row r="176" spans="1:8" x14ac:dyDescent="0.35">
      <c r="A176" s="342" t="s">
        <v>529</v>
      </c>
      <c r="B176" s="324"/>
      <c r="C176" s="343" t="s">
        <v>588</v>
      </c>
      <c r="D176" s="356" t="s">
        <v>625</v>
      </c>
      <c r="E176" s="372">
        <v>1</v>
      </c>
      <c r="F176" s="462" t="s">
        <v>885</v>
      </c>
      <c r="G176" s="514"/>
      <c r="H176" s="559"/>
    </row>
    <row r="177" spans="1:8" x14ac:dyDescent="0.35">
      <c r="A177" s="342" t="s">
        <v>530</v>
      </c>
      <c r="B177" s="324"/>
      <c r="C177" s="343" t="s">
        <v>589</v>
      </c>
      <c r="D177" s="356" t="s">
        <v>625</v>
      </c>
      <c r="E177" s="372">
        <v>1</v>
      </c>
      <c r="F177" s="462" t="s">
        <v>885</v>
      </c>
      <c r="G177" s="514"/>
      <c r="H177" s="559"/>
    </row>
    <row r="178" spans="1:8" x14ac:dyDescent="0.35">
      <c r="A178" s="342" t="s">
        <v>531</v>
      </c>
      <c r="B178" s="324"/>
      <c r="C178" s="343" t="s">
        <v>590</v>
      </c>
      <c r="D178" s="356" t="s">
        <v>625</v>
      </c>
      <c r="E178" s="372">
        <v>1</v>
      </c>
      <c r="F178" s="462" t="s">
        <v>885</v>
      </c>
      <c r="G178" s="514"/>
      <c r="H178" s="559"/>
    </row>
    <row r="179" spans="1:8" x14ac:dyDescent="0.35">
      <c r="A179" s="342" t="s">
        <v>532</v>
      </c>
      <c r="B179" s="324"/>
      <c r="C179" s="343" t="s">
        <v>591</v>
      </c>
      <c r="D179" s="356" t="s">
        <v>625</v>
      </c>
      <c r="E179" s="372">
        <v>1</v>
      </c>
      <c r="F179" s="462" t="s">
        <v>885</v>
      </c>
      <c r="G179" s="514"/>
      <c r="H179" s="559"/>
    </row>
    <row r="180" spans="1:8" x14ac:dyDescent="0.35">
      <c r="A180" s="342" t="s">
        <v>533</v>
      </c>
      <c r="B180" s="324"/>
      <c r="C180" s="343" t="s">
        <v>592</v>
      </c>
      <c r="D180" s="356" t="s">
        <v>625</v>
      </c>
      <c r="E180" s="372">
        <v>1</v>
      </c>
      <c r="F180" s="462" t="s">
        <v>885</v>
      </c>
      <c r="G180" s="514"/>
      <c r="H180" s="559"/>
    </row>
    <row r="181" spans="1:8" x14ac:dyDescent="0.35">
      <c r="A181" s="342" t="s">
        <v>534</v>
      </c>
      <c r="B181" s="324"/>
      <c r="C181" s="343" t="s">
        <v>593</v>
      </c>
      <c r="D181" s="356" t="s">
        <v>625</v>
      </c>
      <c r="E181" s="372">
        <v>1</v>
      </c>
      <c r="F181" s="462" t="s">
        <v>885</v>
      </c>
      <c r="G181" s="514"/>
      <c r="H181" s="559"/>
    </row>
    <row r="182" spans="1:8" x14ac:dyDescent="0.35">
      <c r="A182" s="342" t="s">
        <v>535</v>
      </c>
      <c r="B182" s="324"/>
      <c r="C182" s="343" t="s">
        <v>594</v>
      </c>
      <c r="D182" s="356" t="s">
        <v>625</v>
      </c>
      <c r="E182" s="372">
        <v>1</v>
      </c>
      <c r="F182" s="462" t="s">
        <v>885</v>
      </c>
      <c r="G182" s="514"/>
      <c r="H182" s="559"/>
    </row>
    <row r="183" spans="1:8" x14ac:dyDescent="0.35">
      <c r="A183" s="342" t="s">
        <v>536</v>
      </c>
      <c r="B183" s="324"/>
      <c r="C183" s="343" t="s">
        <v>595</v>
      </c>
      <c r="D183" s="356" t="s">
        <v>625</v>
      </c>
      <c r="E183" s="372">
        <v>1</v>
      </c>
      <c r="F183" s="462" t="s">
        <v>885</v>
      </c>
      <c r="G183" s="514"/>
      <c r="H183" s="559"/>
    </row>
    <row r="184" spans="1:8" x14ac:dyDescent="0.35">
      <c r="A184" s="342" t="s">
        <v>537</v>
      </c>
      <c r="B184" s="324"/>
      <c r="C184" s="343" t="s">
        <v>596</v>
      </c>
      <c r="D184" s="356" t="s">
        <v>625</v>
      </c>
      <c r="E184" s="372">
        <v>1</v>
      </c>
      <c r="F184" s="462" t="s">
        <v>885</v>
      </c>
      <c r="G184" s="514"/>
      <c r="H184" s="559"/>
    </row>
    <row r="185" spans="1:8" x14ac:dyDescent="0.35">
      <c r="A185" s="342" t="s">
        <v>538</v>
      </c>
      <c r="B185" s="324"/>
      <c r="C185" s="343" t="s">
        <v>597</v>
      </c>
      <c r="D185" s="356" t="s">
        <v>625</v>
      </c>
      <c r="E185" s="372">
        <v>1</v>
      </c>
      <c r="F185" s="462" t="s">
        <v>885</v>
      </c>
      <c r="G185" s="514"/>
      <c r="H185" s="559"/>
    </row>
    <row r="186" spans="1:8" x14ac:dyDescent="0.35">
      <c r="A186" s="342" t="s">
        <v>539</v>
      </c>
      <c r="B186" s="324"/>
      <c r="C186" s="354" t="s">
        <v>598</v>
      </c>
      <c r="D186" s="324"/>
      <c r="E186" s="324"/>
      <c r="F186" s="368"/>
      <c r="G186" s="514"/>
      <c r="H186" s="559"/>
    </row>
    <row r="187" spans="1:8" x14ac:dyDescent="0.35">
      <c r="A187" s="355" t="s">
        <v>540</v>
      </c>
      <c r="B187" s="356"/>
      <c r="C187" s="357" t="s">
        <v>599</v>
      </c>
      <c r="D187" s="356" t="s">
        <v>545</v>
      </c>
      <c r="E187" s="372">
        <v>1</v>
      </c>
      <c r="F187" s="462" t="s">
        <v>885</v>
      </c>
      <c r="G187" s="514"/>
      <c r="H187" s="559"/>
    </row>
    <row r="188" spans="1:8" x14ac:dyDescent="0.35">
      <c r="A188" s="355" t="s">
        <v>541</v>
      </c>
      <c r="B188" s="356"/>
      <c r="C188" s="357" t="s">
        <v>600</v>
      </c>
      <c r="D188" s="356" t="s">
        <v>545</v>
      </c>
      <c r="E188" s="372">
        <v>1</v>
      </c>
      <c r="F188" s="462" t="s">
        <v>885</v>
      </c>
      <c r="G188" s="514"/>
      <c r="H188" s="559"/>
    </row>
    <row r="189" spans="1:8" x14ac:dyDescent="0.35">
      <c r="A189" s="355" t="s">
        <v>614</v>
      </c>
      <c r="B189" s="356"/>
      <c r="C189" s="357" t="s">
        <v>601</v>
      </c>
      <c r="D189" s="356" t="s">
        <v>545</v>
      </c>
      <c r="E189" s="372">
        <v>1</v>
      </c>
      <c r="F189" s="462" t="s">
        <v>885</v>
      </c>
      <c r="G189" s="514"/>
      <c r="H189" s="559"/>
    </row>
    <row r="190" spans="1:8" x14ac:dyDescent="0.35">
      <c r="A190" s="355" t="s">
        <v>614</v>
      </c>
      <c r="B190" s="356"/>
      <c r="C190" s="357" t="s">
        <v>602</v>
      </c>
      <c r="D190" s="356" t="s">
        <v>545</v>
      </c>
      <c r="E190" s="372">
        <v>1</v>
      </c>
      <c r="F190" s="462" t="s">
        <v>885</v>
      </c>
      <c r="G190" s="514"/>
      <c r="H190" s="559"/>
    </row>
    <row r="191" spans="1:8" x14ac:dyDescent="0.35">
      <c r="A191" s="355" t="s">
        <v>615</v>
      </c>
      <c r="B191" s="356"/>
      <c r="C191" s="357" t="s">
        <v>603</v>
      </c>
      <c r="D191" s="356" t="s">
        <v>545</v>
      </c>
      <c r="E191" s="372">
        <v>1</v>
      </c>
      <c r="F191" s="462" t="s">
        <v>885</v>
      </c>
      <c r="G191" s="514"/>
      <c r="H191" s="559"/>
    </row>
    <row r="192" spans="1:8" x14ac:dyDescent="0.35">
      <c r="A192" s="355" t="s">
        <v>616</v>
      </c>
      <c r="B192" s="356"/>
      <c r="C192" s="357" t="s">
        <v>604</v>
      </c>
      <c r="D192" s="356" t="s">
        <v>545</v>
      </c>
      <c r="E192" s="372">
        <v>1</v>
      </c>
      <c r="F192" s="462" t="s">
        <v>885</v>
      </c>
      <c r="G192" s="514"/>
      <c r="H192" s="559"/>
    </row>
    <row r="193" spans="1:8" x14ac:dyDescent="0.35">
      <c r="A193" s="355" t="s">
        <v>617</v>
      </c>
      <c r="B193" s="356"/>
      <c r="C193" s="357" t="s">
        <v>605</v>
      </c>
      <c r="D193" s="356" t="s">
        <v>545</v>
      </c>
      <c r="E193" s="372">
        <v>1</v>
      </c>
      <c r="F193" s="462" t="s">
        <v>885</v>
      </c>
      <c r="G193" s="514"/>
      <c r="H193" s="559"/>
    </row>
    <row r="194" spans="1:8" x14ac:dyDescent="0.35">
      <c r="A194" s="355" t="s">
        <v>618</v>
      </c>
      <c r="B194" s="356"/>
      <c r="C194" s="357" t="s">
        <v>606</v>
      </c>
      <c r="D194" s="356" t="s">
        <v>545</v>
      </c>
      <c r="E194" s="372">
        <v>1</v>
      </c>
      <c r="F194" s="462" t="s">
        <v>885</v>
      </c>
      <c r="G194" s="514"/>
      <c r="H194" s="559"/>
    </row>
    <row r="195" spans="1:8" x14ac:dyDescent="0.35">
      <c r="A195" s="355" t="s">
        <v>619</v>
      </c>
      <c r="B195" s="356"/>
      <c r="C195" s="358" t="s">
        <v>607</v>
      </c>
      <c r="D195" s="356"/>
      <c r="E195" s="356"/>
      <c r="F195" s="374"/>
      <c r="G195" s="514"/>
      <c r="H195" s="559"/>
    </row>
    <row r="196" spans="1:8" x14ac:dyDescent="0.35">
      <c r="A196" s="355" t="s">
        <v>620</v>
      </c>
      <c r="B196" s="356"/>
      <c r="C196" s="327" t="s">
        <v>608</v>
      </c>
      <c r="D196" s="356" t="s">
        <v>625</v>
      </c>
      <c r="E196" s="372">
        <v>1</v>
      </c>
      <c r="F196" s="462" t="s">
        <v>885</v>
      </c>
      <c r="G196" s="514"/>
      <c r="H196" s="559"/>
    </row>
    <row r="197" spans="1:8" x14ac:dyDescent="0.35">
      <c r="A197" s="355" t="s">
        <v>621</v>
      </c>
      <c r="B197" s="356"/>
      <c r="C197" s="327" t="s">
        <v>609</v>
      </c>
      <c r="D197" s="356" t="s">
        <v>625</v>
      </c>
      <c r="E197" s="372">
        <v>1</v>
      </c>
      <c r="F197" s="462" t="s">
        <v>885</v>
      </c>
      <c r="G197" s="514"/>
      <c r="H197" s="559"/>
    </row>
    <row r="198" spans="1:8" x14ac:dyDescent="0.35">
      <c r="A198" s="355" t="s">
        <v>622</v>
      </c>
      <c r="B198" s="356"/>
      <c r="C198" s="327" t="s">
        <v>610</v>
      </c>
      <c r="D198" s="356" t="s">
        <v>625</v>
      </c>
      <c r="E198" s="372">
        <v>1</v>
      </c>
      <c r="F198" s="462" t="s">
        <v>885</v>
      </c>
      <c r="G198" s="514"/>
      <c r="H198" s="559"/>
    </row>
    <row r="199" spans="1:8" x14ac:dyDescent="0.35">
      <c r="A199" s="355" t="s">
        <v>623</v>
      </c>
      <c r="B199" s="356"/>
      <c r="C199" s="327" t="s">
        <v>611</v>
      </c>
      <c r="D199" s="356" t="s">
        <v>625</v>
      </c>
      <c r="E199" s="372">
        <v>1</v>
      </c>
      <c r="F199" s="462" t="s">
        <v>885</v>
      </c>
      <c r="G199" s="514"/>
      <c r="H199" s="559"/>
    </row>
    <row r="200" spans="1:8" x14ac:dyDescent="0.35">
      <c r="A200" s="355" t="s">
        <v>624</v>
      </c>
      <c r="B200" s="356"/>
      <c r="C200" s="327" t="s">
        <v>612</v>
      </c>
      <c r="D200" s="356" t="s">
        <v>625</v>
      </c>
      <c r="E200" s="372">
        <v>1</v>
      </c>
      <c r="F200" s="462" t="s">
        <v>885</v>
      </c>
      <c r="G200" s="514"/>
      <c r="H200" s="559"/>
    </row>
    <row r="201" spans="1:8" ht="15" thickBot="1" x14ac:dyDescent="0.4">
      <c r="A201" s="355"/>
      <c r="B201" s="356"/>
      <c r="C201" s="357"/>
      <c r="D201" s="356"/>
      <c r="E201" s="356"/>
      <c r="F201" s="374"/>
      <c r="G201" s="536"/>
      <c r="H201" s="560"/>
    </row>
    <row r="202" spans="1:8" ht="26" x14ac:dyDescent="0.35">
      <c r="A202" s="359">
        <v>8.1999999999999993</v>
      </c>
      <c r="B202" s="360"/>
      <c r="C202" s="361" t="s">
        <v>862</v>
      </c>
      <c r="D202" s="360"/>
      <c r="E202" s="360"/>
      <c r="F202" s="383"/>
      <c r="G202" s="537"/>
      <c r="H202" s="556"/>
    </row>
    <row r="203" spans="1:8" x14ac:dyDescent="0.35">
      <c r="A203" s="362">
        <v>8.1999999999999993</v>
      </c>
      <c r="B203" s="356"/>
      <c r="C203" s="358" t="s">
        <v>584</v>
      </c>
      <c r="D203" s="356"/>
      <c r="E203" s="356"/>
      <c r="F203" s="374"/>
      <c r="G203" s="536"/>
      <c r="H203" s="554"/>
    </row>
    <row r="204" spans="1:8" x14ac:dyDescent="0.35">
      <c r="A204" s="362" t="s">
        <v>626</v>
      </c>
      <c r="B204" s="356"/>
      <c r="C204" s="357" t="s">
        <v>585</v>
      </c>
      <c r="D204" s="356" t="s">
        <v>625</v>
      </c>
      <c r="E204" s="372">
        <v>1</v>
      </c>
      <c r="F204" s="462" t="s">
        <v>885</v>
      </c>
      <c r="G204" s="514"/>
      <c r="H204" s="554"/>
    </row>
    <row r="205" spans="1:8" ht="25" x14ac:dyDescent="0.35">
      <c r="A205" s="362" t="s">
        <v>627</v>
      </c>
      <c r="B205" s="356"/>
      <c r="C205" s="357" t="s">
        <v>586</v>
      </c>
      <c r="D205" s="356" t="s">
        <v>625</v>
      </c>
      <c r="E205" s="372">
        <v>1</v>
      </c>
      <c r="F205" s="462" t="s">
        <v>885</v>
      </c>
      <c r="G205" s="514"/>
      <c r="H205" s="554"/>
    </row>
    <row r="206" spans="1:8" x14ac:dyDescent="0.35">
      <c r="A206" s="362" t="s">
        <v>628</v>
      </c>
      <c r="B206" s="356"/>
      <c r="C206" s="357" t="s">
        <v>587</v>
      </c>
      <c r="D206" s="356" t="s">
        <v>625</v>
      </c>
      <c r="E206" s="372">
        <v>1</v>
      </c>
      <c r="F206" s="462" t="s">
        <v>885</v>
      </c>
      <c r="G206" s="514"/>
      <c r="H206" s="554"/>
    </row>
    <row r="207" spans="1:8" x14ac:dyDescent="0.35">
      <c r="A207" s="362" t="s">
        <v>629</v>
      </c>
      <c r="B207" s="356"/>
      <c r="C207" s="357" t="s">
        <v>588</v>
      </c>
      <c r="D207" s="356" t="s">
        <v>625</v>
      </c>
      <c r="E207" s="372">
        <v>1</v>
      </c>
      <c r="F207" s="462" t="s">
        <v>885</v>
      </c>
      <c r="G207" s="514"/>
      <c r="H207" s="554"/>
    </row>
    <row r="208" spans="1:8" x14ac:dyDescent="0.35">
      <c r="A208" s="362" t="s">
        <v>630</v>
      </c>
      <c r="B208" s="356"/>
      <c r="C208" s="357" t="s">
        <v>590</v>
      </c>
      <c r="D208" s="356" t="s">
        <v>625</v>
      </c>
      <c r="E208" s="372">
        <v>1</v>
      </c>
      <c r="F208" s="462" t="s">
        <v>885</v>
      </c>
      <c r="G208" s="514"/>
      <c r="H208" s="554"/>
    </row>
    <row r="209" spans="1:8" x14ac:dyDescent="0.35">
      <c r="A209" s="362" t="s">
        <v>631</v>
      </c>
      <c r="B209" s="356"/>
      <c r="C209" s="357" t="s">
        <v>591</v>
      </c>
      <c r="D209" s="356" t="s">
        <v>625</v>
      </c>
      <c r="E209" s="372">
        <v>1</v>
      </c>
      <c r="F209" s="462" t="s">
        <v>885</v>
      </c>
      <c r="G209" s="514"/>
      <c r="H209" s="554"/>
    </row>
    <row r="210" spans="1:8" x14ac:dyDescent="0.35">
      <c r="A210" s="362" t="s">
        <v>632</v>
      </c>
      <c r="B210" s="356"/>
      <c r="C210" s="357" t="s">
        <v>592</v>
      </c>
      <c r="D210" s="356" t="s">
        <v>625</v>
      </c>
      <c r="E210" s="372">
        <v>1</v>
      </c>
      <c r="F210" s="462" t="s">
        <v>885</v>
      </c>
      <c r="G210" s="514"/>
      <c r="H210" s="554"/>
    </row>
    <row r="211" spans="1:8" x14ac:dyDescent="0.35">
      <c r="A211" s="362" t="s">
        <v>633</v>
      </c>
      <c r="B211" s="356"/>
      <c r="C211" s="357" t="s">
        <v>593</v>
      </c>
      <c r="D211" s="356" t="s">
        <v>625</v>
      </c>
      <c r="E211" s="372">
        <v>1</v>
      </c>
      <c r="F211" s="462" t="s">
        <v>885</v>
      </c>
      <c r="G211" s="514"/>
      <c r="H211" s="554"/>
    </row>
    <row r="212" spans="1:8" x14ac:dyDescent="0.35">
      <c r="A212" s="362" t="s">
        <v>634</v>
      </c>
      <c r="B212" s="356"/>
      <c r="C212" s="357" t="s">
        <v>594</v>
      </c>
      <c r="D212" s="356" t="s">
        <v>625</v>
      </c>
      <c r="E212" s="372">
        <v>1</v>
      </c>
      <c r="F212" s="462" t="s">
        <v>885</v>
      </c>
      <c r="G212" s="514"/>
      <c r="H212" s="554"/>
    </row>
    <row r="213" spans="1:8" x14ac:dyDescent="0.35">
      <c r="A213" s="362" t="s">
        <v>542</v>
      </c>
      <c r="B213" s="356"/>
      <c r="C213" s="357" t="s">
        <v>595</v>
      </c>
      <c r="D213" s="356" t="s">
        <v>625</v>
      </c>
      <c r="E213" s="372">
        <v>1</v>
      </c>
      <c r="F213" s="462" t="s">
        <v>885</v>
      </c>
      <c r="G213" s="514"/>
      <c r="H213" s="554"/>
    </row>
    <row r="214" spans="1:8" x14ac:dyDescent="0.35">
      <c r="A214" s="362" t="s">
        <v>635</v>
      </c>
      <c r="B214" s="356"/>
      <c r="C214" s="357" t="s">
        <v>596</v>
      </c>
      <c r="D214" s="356" t="s">
        <v>625</v>
      </c>
      <c r="E214" s="372">
        <v>1</v>
      </c>
      <c r="F214" s="462" t="s">
        <v>885</v>
      </c>
      <c r="G214" s="514"/>
      <c r="H214" s="554"/>
    </row>
    <row r="215" spans="1:8" x14ac:dyDescent="0.35">
      <c r="A215" s="362" t="s">
        <v>636</v>
      </c>
      <c r="B215" s="356"/>
      <c r="C215" s="357" t="s">
        <v>597</v>
      </c>
      <c r="D215" s="356" t="s">
        <v>625</v>
      </c>
      <c r="E215" s="372">
        <v>1</v>
      </c>
      <c r="F215" s="462" t="s">
        <v>885</v>
      </c>
      <c r="G215" s="514"/>
      <c r="H215" s="554"/>
    </row>
    <row r="216" spans="1:8" x14ac:dyDescent="0.35">
      <c r="A216" s="362" t="s">
        <v>637</v>
      </c>
      <c r="B216" s="356"/>
      <c r="C216" s="358" t="s">
        <v>607</v>
      </c>
      <c r="D216" s="356"/>
      <c r="E216" s="356"/>
      <c r="F216" s="374"/>
      <c r="G216" s="514"/>
      <c r="H216" s="554"/>
    </row>
    <row r="217" spans="1:8" x14ac:dyDescent="0.35">
      <c r="A217" s="362" t="s">
        <v>638</v>
      </c>
      <c r="B217" s="356"/>
      <c r="C217" s="357" t="s">
        <v>608</v>
      </c>
      <c r="D217" s="356" t="s">
        <v>625</v>
      </c>
      <c r="E217" s="372">
        <v>1</v>
      </c>
      <c r="F217" s="462" t="s">
        <v>885</v>
      </c>
      <c r="G217" s="514"/>
      <c r="H217" s="554"/>
    </row>
    <row r="218" spans="1:8" x14ac:dyDescent="0.35">
      <c r="A218" s="362" t="s">
        <v>639</v>
      </c>
      <c r="B218" s="356"/>
      <c r="C218" s="357" t="s">
        <v>611</v>
      </c>
      <c r="D218" s="356" t="s">
        <v>625</v>
      </c>
      <c r="E218" s="372">
        <v>1</v>
      </c>
      <c r="F218" s="462" t="s">
        <v>885</v>
      </c>
      <c r="G218" s="514"/>
      <c r="H218" s="554"/>
    </row>
    <row r="219" spans="1:8" ht="15" thickBot="1" x14ac:dyDescent="0.4">
      <c r="A219" s="362" t="s">
        <v>640</v>
      </c>
      <c r="B219" s="356"/>
      <c r="C219" s="467" t="s">
        <v>612</v>
      </c>
      <c r="D219" s="356" t="s">
        <v>625</v>
      </c>
      <c r="E219" s="372">
        <v>1</v>
      </c>
      <c r="F219" s="468" t="s">
        <v>885</v>
      </c>
      <c r="G219" s="514"/>
      <c r="H219" s="555"/>
    </row>
    <row r="220" spans="1:8" ht="15" thickBot="1" x14ac:dyDescent="0.4">
      <c r="A220" s="609" t="s">
        <v>903</v>
      </c>
      <c r="B220" s="610"/>
      <c r="C220" s="610"/>
      <c r="D220" s="610"/>
      <c r="E220" s="610"/>
      <c r="F220" s="475"/>
      <c r="G220" s="538"/>
      <c r="H220" s="552"/>
    </row>
    <row r="221" spans="1:8" ht="15" thickBot="1" x14ac:dyDescent="0.4">
      <c r="A221" s="609" t="s">
        <v>904</v>
      </c>
      <c r="B221" s="610"/>
      <c r="C221" s="610"/>
      <c r="D221" s="610"/>
      <c r="E221" s="610"/>
      <c r="F221" s="475"/>
      <c r="G221" s="538"/>
      <c r="H221" s="552"/>
    </row>
    <row r="222" spans="1:8" x14ac:dyDescent="0.35">
      <c r="A222" s="439"/>
      <c r="B222" s="364"/>
      <c r="C222" s="363"/>
      <c r="D222" s="364"/>
      <c r="E222" s="364"/>
      <c r="F222" s="384"/>
      <c r="G222" s="539"/>
      <c r="H222" s="556"/>
    </row>
    <row r="223" spans="1:8" ht="26" x14ac:dyDescent="0.35">
      <c r="A223" s="362">
        <v>8.3000000000000007</v>
      </c>
      <c r="B223" s="356"/>
      <c r="C223" s="358" t="s">
        <v>864</v>
      </c>
      <c r="D223" s="356"/>
      <c r="E223" s="356"/>
      <c r="F223" s="374"/>
      <c r="G223" s="536"/>
      <c r="H223" s="554"/>
    </row>
    <row r="224" spans="1:8" x14ac:dyDescent="0.35">
      <c r="A224" s="362">
        <v>8.3000000000000007</v>
      </c>
      <c r="B224" s="356"/>
      <c r="C224" s="358" t="s">
        <v>584</v>
      </c>
      <c r="D224" s="356"/>
      <c r="E224" s="356"/>
      <c r="F224" s="374"/>
      <c r="G224" s="536"/>
      <c r="H224" s="554"/>
    </row>
    <row r="225" spans="1:8" x14ac:dyDescent="0.35">
      <c r="A225" s="362" t="s">
        <v>12</v>
      </c>
      <c r="B225" s="356"/>
      <c r="C225" s="357" t="s">
        <v>585</v>
      </c>
      <c r="D225" s="356" t="s">
        <v>625</v>
      </c>
      <c r="E225" s="372">
        <v>1</v>
      </c>
      <c r="F225" s="462" t="s">
        <v>885</v>
      </c>
      <c r="G225" s="514"/>
      <c r="H225" s="554"/>
    </row>
    <row r="226" spans="1:8" ht="25" x14ac:dyDescent="0.35">
      <c r="A226" s="362" t="s">
        <v>134</v>
      </c>
      <c r="B226" s="356"/>
      <c r="C226" s="357" t="s">
        <v>586</v>
      </c>
      <c r="D226" s="356" t="s">
        <v>625</v>
      </c>
      <c r="E226" s="372">
        <v>1</v>
      </c>
      <c r="F226" s="462" t="s">
        <v>885</v>
      </c>
      <c r="G226" s="514"/>
      <c r="H226" s="554"/>
    </row>
    <row r="227" spans="1:8" x14ac:dyDescent="0.35">
      <c r="A227" s="362" t="s">
        <v>48</v>
      </c>
      <c r="B227" s="356"/>
      <c r="C227" s="357" t="s">
        <v>587</v>
      </c>
      <c r="D227" s="356" t="s">
        <v>625</v>
      </c>
      <c r="E227" s="372">
        <v>1</v>
      </c>
      <c r="F227" s="462" t="s">
        <v>885</v>
      </c>
      <c r="G227" s="514"/>
      <c r="H227" s="554"/>
    </row>
    <row r="228" spans="1:8" x14ac:dyDescent="0.35">
      <c r="A228" s="362" t="s">
        <v>49</v>
      </c>
      <c r="B228" s="356"/>
      <c r="C228" s="357" t="s">
        <v>588</v>
      </c>
      <c r="D228" s="356" t="s">
        <v>625</v>
      </c>
      <c r="E228" s="372">
        <v>1</v>
      </c>
      <c r="F228" s="462" t="s">
        <v>885</v>
      </c>
      <c r="G228" s="514"/>
      <c r="H228" s="554"/>
    </row>
    <row r="229" spans="1:8" x14ac:dyDescent="0.35">
      <c r="A229" s="362" t="s">
        <v>310</v>
      </c>
      <c r="B229" s="356"/>
      <c r="C229" s="357" t="s">
        <v>590</v>
      </c>
      <c r="D229" s="356" t="s">
        <v>625</v>
      </c>
      <c r="E229" s="372">
        <v>1</v>
      </c>
      <c r="F229" s="462" t="s">
        <v>885</v>
      </c>
      <c r="G229" s="514"/>
      <c r="H229" s="554"/>
    </row>
    <row r="230" spans="1:8" x14ac:dyDescent="0.35">
      <c r="A230" s="362" t="s">
        <v>641</v>
      </c>
      <c r="B230" s="356"/>
      <c r="C230" s="357" t="s">
        <v>591</v>
      </c>
      <c r="D230" s="356" t="s">
        <v>625</v>
      </c>
      <c r="E230" s="372">
        <v>1</v>
      </c>
      <c r="F230" s="462" t="s">
        <v>885</v>
      </c>
      <c r="G230" s="514"/>
      <c r="H230" s="554"/>
    </row>
    <row r="231" spans="1:8" x14ac:dyDescent="0.35">
      <c r="A231" s="362" t="s">
        <v>642</v>
      </c>
      <c r="B231" s="356"/>
      <c r="C231" s="357" t="s">
        <v>592</v>
      </c>
      <c r="D231" s="356" t="s">
        <v>625</v>
      </c>
      <c r="E231" s="372">
        <v>1</v>
      </c>
      <c r="F231" s="462" t="s">
        <v>885</v>
      </c>
      <c r="G231" s="514"/>
      <c r="H231" s="554"/>
    </row>
    <row r="232" spans="1:8" x14ac:dyDescent="0.35">
      <c r="A232" s="362" t="s">
        <v>312</v>
      </c>
      <c r="B232" s="356"/>
      <c r="C232" s="357" t="s">
        <v>593</v>
      </c>
      <c r="D232" s="356" t="s">
        <v>625</v>
      </c>
      <c r="E232" s="372">
        <v>1</v>
      </c>
      <c r="F232" s="462" t="s">
        <v>885</v>
      </c>
      <c r="G232" s="514"/>
      <c r="H232" s="554"/>
    </row>
    <row r="233" spans="1:8" x14ac:dyDescent="0.35">
      <c r="A233" s="362" t="s">
        <v>643</v>
      </c>
      <c r="B233" s="356"/>
      <c r="C233" s="357" t="s">
        <v>594</v>
      </c>
      <c r="D233" s="356" t="s">
        <v>625</v>
      </c>
      <c r="E233" s="372">
        <v>1</v>
      </c>
      <c r="F233" s="462" t="s">
        <v>885</v>
      </c>
      <c r="G233" s="514"/>
      <c r="H233" s="554"/>
    </row>
    <row r="234" spans="1:8" x14ac:dyDescent="0.35">
      <c r="A234" s="362" t="s">
        <v>644</v>
      </c>
      <c r="B234" s="356"/>
      <c r="C234" s="357" t="s">
        <v>595</v>
      </c>
      <c r="D234" s="356" t="s">
        <v>625</v>
      </c>
      <c r="E234" s="372">
        <v>1</v>
      </c>
      <c r="F234" s="462" t="s">
        <v>885</v>
      </c>
      <c r="G234" s="514"/>
      <c r="H234" s="554"/>
    </row>
    <row r="235" spans="1:8" x14ac:dyDescent="0.35">
      <c r="A235" s="362" t="s">
        <v>645</v>
      </c>
      <c r="B235" s="356"/>
      <c r="C235" s="357" t="s">
        <v>596</v>
      </c>
      <c r="D235" s="356" t="s">
        <v>625</v>
      </c>
      <c r="E235" s="372">
        <v>1</v>
      </c>
      <c r="F235" s="462" t="s">
        <v>885</v>
      </c>
      <c r="G235" s="514"/>
      <c r="H235" s="554"/>
    </row>
    <row r="236" spans="1:8" x14ac:dyDescent="0.35">
      <c r="A236" s="362" t="s">
        <v>646</v>
      </c>
      <c r="B236" s="356"/>
      <c r="C236" s="357" t="s">
        <v>597</v>
      </c>
      <c r="D236" s="356" t="s">
        <v>625</v>
      </c>
      <c r="E236" s="372">
        <v>1</v>
      </c>
      <c r="F236" s="462" t="s">
        <v>885</v>
      </c>
      <c r="G236" s="514"/>
      <c r="H236" s="554"/>
    </row>
    <row r="237" spans="1:8" x14ac:dyDescent="0.35">
      <c r="A237" s="362"/>
      <c r="B237" s="356"/>
      <c r="C237" s="357"/>
      <c r="D237" s="356"/>
      <c r="E237" s="356"/>
      <c r="F237" s="374"/>
      <c r="G237" s="514"/>
      <c r="H237" s="554"/>
    </row>
    <row r="238" spans="1:8" x14ac:dyDescent="0.35">
      <c r="A238" s="362" t="s">
        <v>647</v>
      </c>
      <c r="B238" s="356"/>
      <c r="C238" s="358" t="s">
        <v>607</v>
      </c>
      <c r="D238" s="356"/>
      <c r="E238" s="356"/>
      <c r="F238" s="374"/>
      <c r="G238" s="514"/>
      <c r="H238" s="554"/>
    </row>
    <row r="239" spans="1:8" x14ac:dyDescent="0.35">
      <c r="A239" s="362" t="s">
        <v>648</v>
      </c>
      <c r="B239" s="356"/>
      <c r="C239" s="327" t="s">
        <v>608</v>
      </c>
      <c r="D239" s="356" t="s">
        <v>625</v>
      </c>
      <c r="E239" s="372">
        <v>1</v>
      </c>
      <c r="F239" s="462" t="s">
        <v>885</v>
      </c>
      <c r="G239" s="514"/>
      <c r="H239" s="554"/>
    </row>
    <row r="240" spans="1:8" x14ac:dyDescent="0.35">
      <c r="A240" s="362" t="s">
        <v>649</v>
      </c>
      <c r="B240" s="356"/>
      <c r="C240" s="327" t="s">
        <v>611</v>
      </c>
      <c r="D240" s="356" t="s">
        <v>625</v>
      </c>
      <c r="E240" s="372">
        <v>1</v>
      </c>
      <c r="F240" s="462" t="s">
        <v>885</v>
      </c>
      <c r="G240" s="514"/>
      <c r="H240" s="554"/>
    </row>
    <row r="241" spans="1:8" x14ac:dyDescent="0.35">
      <c r="A241" s="362" t="s">
        <v>650</v>
      </c>
      <c r="B241" s="356"/>
      <c r="C241" s="327" t="s">
        <v>612</v>
      </c>
      <c r="D241" s="356" t="s">
        <v>625</v>
      </c>
      <c r="E241" s="372">
        <v>1</v>
      </c>
      <c r="F241" s="462" t="s">
        <v>885</v>
      </c>
      <c r="G241" s="514"/>
      <c r="H241" s="569"/>
    </row>
    <row r="242" spans="1:8" x14ac:dyDescent="0.35">
      <c r="A242" s="440"/>
      <c r="B242" s="440"/>
      <c r="C242" s="458"/>
      <c r="D242" s="440"/>
      <c r="E242" s="440"/>
      <c r="F242" s="442"/>
      <c r="G242" s="533"/>
      <c r="H242" s="571"/>
    </row>
    <row r="243" spans="1:8" ht="26" x14ac:dyDescent="0.35">
      <c r="A243" s="439">
        <v>8.4</v>
      </c>
      <c r="B243" s="364"/>
      <c r="C243" s="411" t="s">
        <v>861</v>
      </c>
      <c r="D243" s="364"/>
      <c r="E243" s="364"/>
      <c r="F243" s="384"/>
      <c r="G243" s="539"/>
      <c r="H243" s="570"/>
    </row>
    <row r="244" spans="1:8" x14ac:dyDescent="0.35">
      <c r="A244" s="362">
        <v>8.4</v>
      </c>
      <c r="B244" s="356"/>
      <c r="C244" s="406" t="s">
        <v>584</v>
      </c>
      <c r="D244" s="356"/>
      <c r="E244" s="356"/>
      <c r="F244" s="374"/>
      <c r="G244" s="536"/>
      <c r="H244" s="554"/>
    </row>
    <row r="245" spans="1:8" x14ac:dyDescent="0.35">
      <c r="A245" s="362" t="s">
        <v>56</v>
      </c>
      <c r="B245" s="356"/>
      <c r="C245" s="327" t="s">
        <v>585</v>
      </c>
      <c r="D245" s="356" t="s">
        <v>625</v>
      </c>
      <c r="E245" s="372">
        <v>1</v>
      </c>
      <c r="F245" s="462" t="s">
        <v>885</v>
      </c>
      <c r="G245" s="514"/>
      <c r="H245" s="554"/>
    </row>
    <row r="246" spans="1:8" ht="25" x14ac:dyDescent="0.35">
      <c r="A246" s="362" t="s">
        <v>508</v>
      </c>
      <c r="B246" s="356"/>
      <c r="C246" s="327" t="s">
        <v>586</v>
      </c>
      <c r="D246" s="356" t="s">
        <v>625</v>
      </c>
      <c r="E246" s="372">
        <v>1</v>
      </c>
      <c r="F246" s="462" t="s">
        <v>885</v>
      </c>
      <c r="G246" s="514"/>
      <c r="H246" s="554"/>
    </row>
    <row r="247" spans="1:8" x14ac:dyDescent="0.35">
      <c r="A247" s="362" t="s">
        <v>78</v>
      </c>
      <c r="B247" s="356"/>
      <c r="C247" s="327" t="s">
        <v>587</v>
      </c>
      <c r="D247" s="356" t="s">
        <v>625</v>
      </c>
      <c r="E247" s="372">
        <v>1</v>
      </c>
      <c r="F247" s="462" t="s">
        <v>885</v>
      </c>
      <c r="G247" s="514"/>
      <c r="H247" s="554"/>
    </row>
    <row r="248" spans="1:8" x14ac:dyDescent="0.35">
      <c r="A248" s="362" t="s">
        <v>79</v>
      </c>
      <c r="B248" s="356"/>
      <c r="C248" s="327" t="s">
        <v>588</v>
      </c>
      <c r="D248" s="356" t="s">
        <v>625</v>
      </c>
      <c r="E248" s="372">
        <v>1</v>
      </c>
      <c r="F248" s="462" t="s">
        <v>885</v>
      </c>
      <c r="G248" s="514"/>
      <c r="H248" s="554"/>
    </row>
    <row r="249" spans="1:8" x14ac:dyDescent="0.35">
      <c r="A249" s="362" t="s">
        <v>77</v>
      </c>
      <c r="B249" s="356"/>
      <c r="C249" s="327" t="s">
        <v>590</v>
      </c>
      <c r="D249" s="356" t="s">
        <v>625</v>
      </c>
      <c r="E249" s="372">
        <v>1</v>
      </c>
      <c r="F249" s="462" t="s">
        <v>885</v>
      </c>
      <c r="G249" s="514"/>
      <c r="H249" s="554"/>
    </row>
    <row r="250" spans="1:8" x14ac:dyDescent="0.35">
      <c r="A250" s="362" t="s">
        <v>515</v>
      </c>
      <c r="B250" s="356"/>
      <c r="C250" s="327" t="s">
        <v>591</v>
      </c>
      <c r="D250" s="356" t="s">
        <v>625</v>
      </c>
      <c r="E250" s="372">
        <v>1</v>
      </c>
      <c r="F250" s="462" t="s">
        <v>885</v>
      </c>
      <c r="G250" s="514"/>
      <c r="H250" s="554"/>
    </row>
    <row r="251" spans="1:8" x14ac:dyDescent="0.35">
      <c r="A251" s="362" t="s">
        <v>657</v>
      </c>
      <c r="B251" s="356"/>
      <c r="C251" s="327" t="s">
        <v>592</v>
      </c>
      <c r="D251" s="356" t="s">
        <v>625</v>
      </c>
      <c r="E251" s="372">
        <v>1</v>
      </c>
      <c r="F251" s="462" t="s">
        <v>885</v>
      </c>
      <c r="G251" s="514"/>
      <c r="H251" s="554"/>
    </row>
    <row r="252" spans="1:8" x14ac:dyDescent="0.35">
      <c r="A252" s="362" t="s">
        <v>658</v>
      </c>
      <c r="B252" s="356"/>
      <c r="C252" s="327" t="s">
        <v>593</v>
      </c>
      <c r="D252" s="356" t="s">
        <v>625</v>
      </c>
      <c r="E252" s="372">
        <v>1</v>
      </c>
      <c r="F252" s="462" t="s">
        <v>885</v>
      </c>
      <c r="G252" s="514"/>
      <c r="H252" s="554"/>
    </row>
    <row r="253" spans="1:8" x14ac:dyDescent="0.35">
      <c r="A253" s="362" t="s">
        <v>659</v>
      </c>
      <c r="B253" s="356"/>
      <c r="C253" s="327" t="s">
        <v>594</v>
      </c>
      <c r="D253" s="356" t="s">
        <v>625</v>
      </c>
      <c r="E253" s="372">
        <v>1</v>
      </c>
      <c r="F253" s="462" t="s">
        <v>885</v>
      </c>
      <c r="G253" s="514"/>
      <c r="H253" s="554"/>
    </row>
    <row r="254" spans="1:8" x14ac:dyDescent="0.35">
      <c r="A254" s="362" t="s">
        <v>660</v>
      </c>
      <c r="B254" s="356"/>
      <c r="C254" s="327" t="s">
        <v>595</v>
      </c>
      <c r="D254" s="356" t="s">
        <v>625</v>
      </c>
      <c r="E254" s="372">
        <v>1</v>
      </c>
      <c r="F254" s="462" t="s">
        <v>885</v>
      </c>
      <c r="G254" s="514"/>
      <c r="H254" s="554"/>
    </row>
    <row r="255" spans="1:8" x14ac:dyDescent="0.35">
      <c r="A255" s="362" t="s">
        <v>661</v>
      </c>
      <c r="B255" s="356"/>
      <c r="C255" s="327" t="s">
        <v>596</v>
      </c>
      <c r="D255" s="356" t="s">
        <v>625</v>
      </c>
      <c r="E255" s="372">
        <v>1</v>
      </c>
      <c r="F255" s="462" t="s">
        <v>885</v>
      </c>
      <c r="G255" s="514"/>
      <c r="H255" s="554"/>
    </row>
    <row r="256" spans="1:8" x14ac:dyDescent="0.35">
      <c r="A256" s="362" t="s">
        <v>662</v>
      </c>
      <c r="B256" s="356"/>
      <c r="C256" s="327" t="s">
        <v>597</v>
      </c>
      <c r="D256" s="356" t="s">
        <v>625</v>
      </c>
      <c r="E256" s="372">
        <v>1</v>
      </c>
      <c r="F256" s="462" t="s">
        <v>885</v>
      </c>
      <c r="G256" s="514"/>
      <c r="H256" s="554"/>
    </row>
    <row r="257" spans="1:8" x14ac:dyDescent="0.35">
      <c r="A257" s="362" t="s">
        <v>663</v>
      </c>
      <c r="B257" s="356"/>
      <c r="C257" s="406" t="s">
        <v>607</v>
      </c>
      <c r="D257" s="356"/>
      <c r="E257" s="356"/>
      <c r="F257" s="374"/>
      <c r="G257" s="514"/>
      <c r="H257" s="554"/>
    </row>
    <row r="258" spans="1:8" x14ac:dyDescent="0.35">
      <c r="A258" s="362" t="s">
        <v>664</v>
      </c>
      <c r="B258" s="356"/>
      <c r="C258" s="327" t="s">
        <v>608</v>
      </c>
      <c r="D258" s="356" t="s">
        <v>625</v>
      </c>
      <c r="E258" s="372">
        <v>1</v>
      </c>
      <c r="F258" s="462" t="s">
        <v>885</v>
      </c>
      <c r="G258" s="514"/>
      <c r="H258" s="554"/>
    </row>
    <row r="259" spans="1:8" x14ac:dyDescent="0.35">
      <c r="A259" s="362" t="s">
        <v>665</v>
      </c>
      <c r="B259" s="356"/>
      <c r="C259" s="327" t="s">
        <v>611</v>
      </c>
      <c r="D259" s="356" t="s">
        <v>625</v>
      </c>
      <c r="E259" s="372">
        <v>1</v>
      </c>
      <c r="F259" s="462" t="s">
        <v>885</v>
      </c>
      <c r="G259" s="514"/>
      <c r="H259" s="554"/>
    </row>
    <row r="260" spans="1:8" ht="15" thickBot="1" x14ac:dyDescent="0.4">
      <c r="A260" s="362" t="s">
        <v>666</v>
      </c>
      <c r="B260" s="356"/>
      <c r="C260" s="327" t="s">
        <v>612</v>
      </c>
      <c r="D260" s="356" t="s">
        <v>625</v>
      </c>
      <c r="E260" s="372">
        <v>1</v>
      </c>
      <c r="F260" s="468" t="s">
        <v>885</v>
      </c>
      <c r="G260" s="514"/>
      <c r="H260" s="555"/>
    </row>
    <row r="261" spans="1:8" ht="15" thickBot="1" x14ac:dyDescent="0.4">
      <c r="A261" s="609" t="s">
        <v>903</v>
      </c>
      <c r="B261" s="610"/>
      <c r="C261" s="610"/>
      <c r="D261" s="610"/>
      <c r="E261" s="610"/>
      <c r="F261" s="475"/>
      <c r="G261" s="538"/>
      <c r="H261" s="552"/>
    </row>
    <row r="262" spans="1:8" ht="15" thickBot="1" x14ac:dyDescent="0.4">
      <c r="A262" s="609" t="s">
        <v>904</v>
      </c>
      <c r="B262" s="610"/>
      <c r="C262" s="610"/>
      <c r="D262" s="610"/>
      <c r="E262" s="610"/>
      <c r="F262" s="475"/>
      <c r="G262" s="538"/>
      <c r="H262" s="552"/>
    </row>
    <row r="263" spans="1:8" x14ac:dyDescent="0.35">
      <c r="A263" s="439"/>
      <c r="B263" s="364"/>
      <c r="C263" s="364"/>
      <c r="D263" s="364"/>
      <c r="E263" s="364"/>
      <c r="F263" s="477"/>
      <c r="G263" s="539"/>
      <c r="H263" s="556"/>
    </row>
    <row r="264" spans="1:8" ht="26" x14ac:dyDescent="0.35">
      <c r="A264" s="362">
        <v>8.5</v>
      </c>
      <c r="B264" s="356"/>
      <c r="C264" s="358" t="s">
        <v>656</v>
      </c>
      <c r="D264" s="356"/>
      <c r="E264" s="356"/>
      <c r="F264" s="374"/>
      <c r="G264" s="536"/>
      <c r="H264" s="554"/>
    </row>
    <row r="265" spans="1:8" x14ac:dyDescent="0.35">
      <c r="A265" s="362">
        <v>8.5</v>
      </c>
      <c r="B265" s="356"/>
      <c r="C265" s="358" t="s">
        <v>584</v>
      </c>
      <c r="D265" s="356"/>
      <c r="E265" s="356"/>
      <c r="F265" s="374"/>
      <c r="G265" s="536"/>
      <c r="H265" s="554"/>
    </row>
    <row r="266" spans="1:8" x14ac:dyDescent="0.35">
      <c r="A266" s="362" t="s">
        <v>670</v>
      </c>
      <c r="B266" s="356"/>
      <c r="C266" s="357" t="s">
        <v>585</v>
      </c>
      <c r="D266" s="356" t="s">
        <v>625</v>
      </c>
      <c r="E266" s="372">
        <v>1</v>
      </c>
      <c r="F266" s="462" t="s">
        <v>885</v>
      </c>
      <c r="G266" s="514"/>
      <c r="H266" s="554"/>
    </row>
    <row r="267" spans="1:8" ht="25" x14ac:dyDescent="0.35">
      <c r="A267" s="362" t="s">
        <v>671</v>
      </c>
      <c r="B267" s="356"/>
      <c r="C267" s="357" t="s">
        <v>586</v>
      </c>
      <c r="D267" s="356" t="s">
        <v>625</v>
      </c>
      <c r="E267" s="372">
        <v>1</v>
      </c>
      <c r="F267" s="462" t="s">
        <v>885</v>
      </c>
      <c r="G267" s="514"/>
      <c r="H267" s="554"/>
    </row>
    <row r="268" spans="1:8" x14ac:dyDescent="0.35">
      <c r="A268" s="362" t="s">
        <v>672</v>
      </c>
      <c r="B268" s="356"/>
      <c r="C268" s="357" t="s">
        <v>587</v>
      </c>
      <c r="D268" s="356" t="s">
        <v>625</v>
      </c>
      <c r="E268" s="372">
        <v>1</v>
      </c>
      <c r="F268" s="462" t="s">
        <v>885</v>
      </c>
      <c r="G268" s="514"/>
      <c r="H268" s="554"/>
    </row>
    <row r="269" spans="1:8" x14ac:dyDescent="0.35">
      <c r="A269" s="362" t="s">
        <v>673</v>
      </c>
      <c r="B269" s="356"/>
      <c r="C269" s="357" t="s">
        <v>588</v>
      </c>
      <c r="D269" s="356" t="s">
        <v>625</v>
      </c>
      <c r="E269" s="372">
        <v>1</v>
      </c>
      <c r="F269" s="462" t="s">
        <v>885</v>
      </c>
      <c r="G269" s="514"/>
      <c r="H269" s="554"/>
    </row>
    <row r="270" spans="1:8" x14ac:dyDescent="0.35">
      <c r="A270" s="362" t="s">
        <v>674</v>
      </c>
      <c r="B270" s="356"/>
      <c r="C270" s="357" t="s">
        <v>590</v>
      </c>
      <c r="D270" s="356" t="s">
        <v>625</v>
      </c>
      <c r="E270" s="372">
        <v>1</v>
      </c>
      <c r="F270" s="462" t="s">
        <v>885</v>
      </c>
      <c r="G270" s="514"/>
      <c r="H270" s="554"/>
    </row>
    <row r="271" spans="1:8" x14ac:dyDescent="0.35">
      <c r="A271" s="362" t="s">
        <v>675</v>
      </c>
      <c r="B271" s="356"/>
      <c r="C271" s="357" t="s">
        <v>591</v>
      </c>
      <c r="D271" s="356" t="s">
        <v>625</v>
      </c>
      <c r="E271" s="372">
        <v>1</v>
      </c>
      <c r="F271" s="462" t="s">
        <v>885</v>
      </c>
      <c r="G271" s="514"/>
      <c r="H271" s="554"/>
    </row>
    <row r="272" spans="1:8" x14ac:dyDescent="0.35">
      <c r="A272" s="362" t="s">
        <v>676</v>
      </c>
      <c r="B272" s="356"/>
      <c r="C272" s="357" t="s">
        <v>592</v>
      </c>
      <c r="D272" s="356" t="s">
        <v>625</v>
      </c>
      <c r="E272" s="372">
        <v>1</v>
      </c>
      <c r="F272" s="462" t="s">
        <v>885</v>
      </c>
      <c r="G272" s="514"/>
      <c r="H272" s="554"/>
    </row>
    <row r="273" spans="1:8" x14ac:dyDescent="0.35">
      <c r="A273" s="362" t="s">
        <v>677</v>
      </c>
      <c r="B273" s="356"/>
      <c r="C273" s="357" t="s">
        <v>593</v>
      </c>
      <c r="D273" s="356" t="s">
        <v>625</v>
      </c>
      <c r="E273" s="372">
        <v>1</v>
      </c>
      <c r="F273" s="462" t="s">
        <v>885</v>
      </c>
      <c r="G273" s="514"/>
      <c r="H273" s="554"/>
    </row>
    <row r="274" spans="1:8" x14ac:dyDescent="0.35">
      <c r="A274" s="362" t="s">
        <v>678</v>
      </c>
      <c r="B274" s="356"/>
      <c r="C274" s="357" t="s">
        <v>594</v>
      </c>
      <c r="D274" s="356" t="s">
        <v>625</v>
      </c>
      <c r="E274" s="372">
        <v>1</v>
      </c>
      <c r="F274" s="462" t="s">
        <v>885</v>
      </c>
      <c r="G274" s="514"/>
      <c r="H274" s="554"/>
    </row>
    <row r="275" spans="1:8" x14ac:dyDescent="0.35">
      <c r="A275" s="362" t="s">
        <v>679</v>
      </c>
      <c r="B275" s="356"/>
      <c r="C275" s="357" t="s">
        <v>595</v>
      </c>
      <c r="D275" s="356" t="s">
        <v>625</v>
      </c>
      <c r="E275" s="372">
        <v>1</v>
      </c>
      <c r="F275" s="462" t="s">
        <v>885</v>
      </c>
      <c r="G275" s="514"/>
      <c r="H275" s="554"/>
    </row>
    <row r="276" spans="1:8" x14ac:dyDescent="0.35">
      <c r="A276" s="362" t="s">
        <v>680</v>
      </c>
      <c r="B276" s="356"/>
      <c r="C276" s="357" t="s">
        <v>596</v>
      </c>
      <c r="D276" s="356" t="s">
        <v>625</v>
      </c>
      <c r="E276" s="372">
        <v>1</v>
      </c>
      <c r="F276" s="462" t="s">
        <v>885</v>
      </c>
      <c r="G276" s="514"/>
      <c r="H276" s="554"/>
    </row>
    <row r="277" spans="1:8" x14ac:dyDescent="0.35">
      <c r="A277" s="362" t="s">
        <v>681</v>
      </c>
      <c r="B277" s="356"/>
      <c r="C277" s="357" t="s">
        <v>597</v>
      </c>
      <c r="D277" s="356" t="s">
        <v>625</v>
      </c>
      <c r="E277" s="372">
        <v>1</v>
      </c>
      <c r="F277" s="462" t="s">
        <v>885</v>
      </c>
      <c r="G277" s="514"/>
      <c r="H277" s="554"/>
    </row>
    <row r="278" spans="1:8" x14ac:dyDescent="0.35">
      <c r="A278" s="362"/>
      <c r="B278" s="356"/>
      <c r="C278" s="358" t="s">
        <v>607</v>
      </c>
      <c r="D278" s="356"/>
      <c r="E278" s="356"/>
      <c r="F278" s="374"/>
      <c r="G278" s="514"/>
      <c r="H278" s="554"/>
    </row>
    <row r="279" spans="1:8" x14ac:dyDescent="0.35">
      <c r="A279" s="362" t="s">
        <v>682</v>
      </c>
      <c r="B279" s="356"/>
      <c r="C279" s="327" t="s">
        <v>608</v>
      </c>
      <c r="D279" s="356" t="s">
        <v>625</v>
      </c>
      <c r="E279" s="372">
        <v>1</v>
      </c>
      <c r="F279" s="462" t="s">
        <v>885</v>
      </c>
      <c r="G279" s="514"/>
      <c r="H279" s="554"/>
    </row>
    <row r="280" spans="1:8" x14ac:dyDescent="0.35">
      <c r="A280" s="362" t="s">
        <v>683</v>
      </c>
      <c r="B280" s="356"/>
      <c r="C280" s="327" t="s">
        <v>611</v>
      </c>
      <c r="D280" s="356" t="s">
        <v>625</v>
      </c>
      <c r="E280" s="372">
        <v>1</v>
      </c>
      <c r="F280" s="462" t="s">
        <v>885</v>
      </c>
      <c r="G280" s="514"/>
      <c r="H280" s="554"/>
    </row>
    <row r="281" spans="1:8" x14ac:dyDescent="0.35">
      <c r="A281" s="362" t="s">
        <v>684</v>
      </c>
      <c r="B281" s="356"/>
      <c r="C281" s="327" t="s">
        <v>612</v>
      </c>
      <c r="D281" s="356" t="s">
        <v>625</v>
      </c>
      <c r="E281" s="372">
        <v>1</v>
      </c>
      <c r="F281" s="462" t="s">
        <v>885</v>
      </c>
      <c r="G281" s="514"/>
      <c r="H281" s="554"/>
    </row>
    <row r="282" spans="1:8" x14ac:dyDescent="0.35">
      <c r="A282" s="362"/>
      <c r="B282" s="356"/>
      <c r="C282" s="357"/>
      <c r="D282" s="356"/>
      <c r="E282" s="356"/>
      <c r="F282" s="374"/>
      <c r="G282" s="514"/>
      <c r="H282" s="554"/>
    </row>
    <row r="283" spans="1:8" x14ac:dyDescent="0.35">
      <c r="A283" s="424">
        <v>8.6</v>
      </c>
      <c r="B283" s="372"/>
      <c r="C283" s="425" t="s">
        <v>796</v>
      </c>
      <c r="D283" s="372"/>
      <c r="E283" s="372"/>
      <c r="F283" s="374"/>
      <c r="G283" s="514"/>
      <c r="H283" s="554"/>
    </row>
    <row r="284" spans="1:8" x14ac:dyDescent="0.35">
      <c r="A284" s="424">
        <v>8.6</v>
      </c>
      <c r="B284" s="372"/>
      <c r="C284" s="425" t="s">
        <v>584</v>
      </c>
      <c r="D284" s="372"/>
      <c r="E284" s="372"/>
      <c r="F284" s="374"/>
      <c r="G284" s="514"/>
      <c r="H284" s="554"/>
    </row>
    <row r="285" spans="1:8" x14ac:dyDescent="0.35">
      <c r="A285" s="424" t="s">
        <v>718</v>
      </c>
      <c r="B285" s="372"/>
      <c r="C285" s="426" t="s">
        <v>585</v>
      </c>
      <c r="D285" s="372" t="s">
        <v>625</v>
      </c>
      <c r="E285" s="372">
        <v>1</v>
      </c>
      <c r="F285" s="462" t="s">
        <v>885</v>
      </c>
      <c r="G285" s="514"/>
      <c r="H285" s="554"/>
    </row>
    <row r="286" spans="1:8" ht="25" x14ac:dyDescent="0.35">
      <c r="A286" s="424" t="s">
        <v>719</v>
      </c>
      <c r="B286" s="372"/>
      <c r="C286" s="426" t="s">
        <v>822</v>
      </c>
      <c r="D286" s="372" t="s">
        <v>625</v>
      </c>
      <c r="E286" s="372">
        <v>1</v>
      </c>
      <c r="F286" s="462" t="s">
        <v>885</v>
      </c>
      <c r="G286" s="514"/>
      <c r="H286" s="554"/>
    </row>
    <row r="287" spans="1:8" x14ac:dyDescent="0.35">
      <c r="A287" s="424" t="s">
        <v>720</v>
      </c>
      <c r="B287" s="372"/>
      <c r="C287" s="426" t="s">
        <v>587</v>
      </c>
      <c r="D287" s="372" t="s">
        <v>625</v>
      </c>
      <c r="E287" s="372">
        <v>1</v>
      </c>
      <c r="F287" s="462" t="s">
        <v>885</v>
      </c>
      <c r="G287" s="514"/>
      <c r="H287" s="554"/>
    </row>
    <row r="288" spans="1:8" x14ac:dyDescent="0.35">
      <c r="A288" s="424" t="s">
        <v>721</v>
      </c>
      <c r="B288" s="372"/>
      <c r="C288" s="426" t="s">
        <v>588</v>
      </c>
      <c r="D288" s="372" t="s">
        <v>625</v>
      </c>
      <c r="E288" s="372">
        <v>1</v>
      </c>
      <c r="F288" s="462" t="s">
        <v>885</v>
      </c>
      <c r="G288" s="514"/>
      <c r="H288" s="554"/>
    </row>
    <row r="289" spans="1:8" x14ac:dyDescent="0.35">
      <c r="A289" s="424" t="s">
        <v>722</v>
      </c>
      <c r="B289" s="372"/>
      <c r="C289" s="426" t="s">
        <v>590</v>
      </c>
      <c r="D289" s="372" t="s">
        <v>625</v>
      </c>
      <c r="E289" s="372">
        <v>1</v>
      </c>
      <c r="F289" s="462" t="s">
        <v>885</v>
      </c>
      <c r="G289" s="514"/>
      <c r="H289" s="554"/>
    </row>
    <row r="290" spans="1:8" x14ac:dyDescent="0.35">
      <c r="A290" s="424" t="s">
        <v>723</v>
      </c>
      <c r="B290" s="372"/>
      <c r="C290" s="426" t="s">
        <v>591</v>
      </c>
      <c r="D290" s="372" t="s">
        <v>625</v>
      </c>
      <c r="E290" s="372">
        <v>1</v>
      </c>
      <c r="F290" s="462" t="s">
        <v>885</v>
      </c>
      <c r="G290" s="514"/>
      <c r="H290" s="554"/>
    </row>
    <row r="291" spans="1:8" x14ac:dyDescent="0.35">
      <c r="A291" s="424" t="s">
        <v>724</v>
      </c>
      <c r="B291" s="372"/>
      <c r="C291" s="426" t="s">
        <v>592</v>
      </c>
      <c r="D291" s="372" t="s">
        <v>625</v>
      </c>
      <c r="E291" s="372">
        <v>1</v>
      </c>
      <c r="F291" s="462" t="s">
        <v>885</v>
      </c>
      <c r="G291" s="514"/>
      <c r="H291" s="554"/>
    </row>
    <row r="292" spans="1:8" x14ac:dyDescent="0.35">
      <c r="A292" s="424" t="s">
        <v>725</v>
      </c>
      <c r="B292" s="372"/>
      <c r="C292" s="426" t="s">
        <v>593</v>
      </c>
      <c r="D292" s="372" t="s">
        <v>625</v>
      </c>
      <c r="E292" s="372">
        <v>1</v>
      </c>
      <c r="F292" s="462" t="s">
        <v>885</v>
      </c>
      <c r="G292" s="514"/>
      <c r="H292" s="554"/>
    </row>
    <row r="293" spans="1:8" x14ac:dyDescent="0.35">
      <c r="A293" s="424" t="s">
        <v>726</v>
      </c>
      <c r="B293" s="372"/>
      <c r="C293" s="426" t="s">
        <v>594</v>
      </c>
      <c r="D293" s="372" t="s">
        <v>625</v>
      </c>
      <c r="E293" s="372">
        <v>1</v>
      </c>
      <c r="F293" s="462" t="s">
        <v>885</v>
      </c>
      <c r="G293" s="514"/>
      <c r="H293" s="554"/>
    </row>
    <row r="294" spans="1:8" x14ac:dyDescent="0.35">
      <c r="A294" s="424" t="s">
        <v>727</v>
      </c>
      <c r="B294" s="372"/>
      <c r="C294" s="426" t="s">
        <v>595</v>
      </c>
      <c r="D294" s="372" t="s">
        <v>625</v>
      </c>
      <c r="E294" s="372">
        <v>1</v>
      </c>
      <c r="F294" s="462" t="s">
        <v>885</v>
      </c>
      <c r="G294" s="514"/>
      <c r="H294" s="554"/>
    </row>
    <row r="295" spans="1:8" x14ac:dyDescent="0.35">
      <c r="A295" s="424" t="s">
        <v>728</v>
      </c>
      <c r="B295" s="372"/>
      <c r="C295" s="426" t="s">
        <v>596</v>
      </c>
      <c r="D295" s="372" t="s">
        <v>625</v>
      </c>
      <c r="E295" s="372">
        <v>1</v>
      </c>
      <c r="F295" s="462" t="s">
        <v>885</v>
      </c>
      <c r="G295" s="514"/>
      <c r="H295" s="554"/>
    </row>
    <row r="296" spans="1:8" x14ac:dyDescent="0.35">
      <c r="A296" s="424" t="s">
        <v>797</v>
      </c>
      <c r="B296" s="372"/>
      <c r="C296" s="426" t="s">
        <v>597</v>
      </c>
      <c r="D296" s="372" t="s">
        <v>625</v>
      </c>
      <c r="E296" s="372">
        <v>1</v>
      </c>
      <c r="F296" s="462" t="s">
        <v>885</v>
      </c>
      <c r="G296" s="514"/>
      <c r="H296" s="554"/>
    </row>
    <row r="297" spans="1:8" x14ac:dyDescent="0.35">
      <c r="A297" s="424" t="s">
        <v>798</v>
      </c>
      <c r="B297" s="372"/>
      <c r="C297" s="425" t="s">
        <v>607</v>
      </c>
      <c r="D297" s="372"/>
      <c r="E297" s="372"/>
      <c r="F297" s="374"/>
      <c r="G297" s="514"/>
      <c r="H297" s="554"/>
    </row>
    <row r="298" spans="1:8" x14ac:dyDescent="0.35">
      <c r="A298" s="424" t="s">
        <v>799</v>
      </c>
      <c r="B298" s="372"/>
      <c r="C298" s="327" t="s">
        <v>608</v>
      </c>
      <c r="D298" s="372" t="s">
        <v>625</v>
      </c>
      <c r="E298" s="372">
        <v>1</v>
      </c>
      <c r="F298" s="462" t="s">
        <v>885</v>
      </c>
      <c r="G298" s="514"/>
      <c r="H298" s="554"/>
    </row>
    <row r="299" spans="1:8" x14ac:dyDescent="0.35">
      <c r="A299" s="424" t="s">
        <v>800</v>
      </c>
      <c r="B299" s="372"/>
      <c r="C299" s="327" t="s">
        <v>611</v>
      </c>
      <c r="D299" s="372" t="s">
        <v>625</v>
      </c>
      <c r="E299" s="372">
        <v>1</v>
      </c>
      <c r="F299" s="462" t="s">
        <v>885</v>
      </c>
      <c r="G299" s="514"/>
      <c r="H299" s="554"/>
    </row>
    <row r="300" spans="1:8" x14ac:dyDescent="0.35">
      <c r="A300" s="424" t="s">
        <v>801</v>
      </c>
      <c r="B300" s="372"/>
      <c r="C300" s="327" t="s">
        <v>612</v>
      </c>
      <c r="D300" s="372" t="s">
        <v>625</v>
      </c>
      <c r="E300" s="372">
        <v>1</v>
      </c>
      <c r="F300" s="462" t="s">
        <v>885</v>
      </c>
      <c r="G300" s="514"/>
      <c r="H300" s="554"/>
    </row>
    <row r="301" spans="1:8" x14ac:dyDescent="0.35">
      <c r="A301" s="424"/>
      <c r="B301" s="372"/>
      <c r="C301" s="426"/>
      <c r="D301" s="372"/>
      <c r="E301" s="372"/>
      <c r="F301" s="374"/>
      <c r="G301" s="514"/>
      <c r="H301" s="554"/>
    </row>
    <row r="302" spans="1:8" x14ac:dyDescent="0.35">
      <c r="A302" s="427">
        <v>8.6999999999999993</v>
      </c>
      <c r="B302" s="428"/>
      <c r="C302" s="425" t="s">
        <v>717</v>
      </c>
      <c r="D302" s="372"/>
      <c r="E302" s="372"/>
      <c r="F302" s="374"/>
      <c r="G302" s="514"/>
      <c r="H302" s="554"/>
    </row>
    <row r="303" spans="1:8" ht="39.5" x14ac:dyDescent="0.35">
      <c r="A303" s="427">
        <v>8.6999999999999993</v>
      </c>
      <c r="B303" s="428"/>
      <c r="C303" s="484" t="s">
        <v>708</v>
      </c>
      <c r="D303" s="372"/>
      <c r="E303" s="372"/>
      <c r="F303" s="374"/>
      <c r="G303" s="514"/>
      <c r="H303" s="554"/>
    </row>
    <row r="304" spans="1:8" x14ac:dyDescent="0.35">
      <c r="A304" s="427">
        <v>8.6999999999999993</v>
      </c>
      <c r="B304" s="428"/>
      <c r="C304" s="429" t="s">
        <v>584</v>
      </c>
      <c r="D304" s="372"/>
      <c r="E304" s="372"/>
      <c r="F304" s="374"/>
      <c r="G304" s="514"/>
      <c r="H304" s="554"/>
    </row>
    <row r="305" spans="1:8" x14ac:dyDescent="0.35">
      <c r="A305" s="424" t="s">
        <v>748</v>
      </c>
      <c r="B305" s="372"/>
      <c r="C305" s="485" t="s">
        <v>709</v>
      </c>
      <c r="D305" s="372" t="s">
        <v>625</v>
      </c>
      <c r="E305" s="372">
        <v>1</v>
      </c>
      <c r="F305" s="462" t="s">
        <v>885</v>
      </c>
      <c r="G305" s="514"/>
      <c r="H305" s="554"/>
    </row>
    <row r="306" spans="1:8" x14ac:dyDescent="0.35">
      <c r="A306" s="424" t="s">
        <v>835</v>
      </c>
      <c r="B306" s="372"/>
      <c r="C306" s="485" t="s">
        <v>710</v>
      </c>
      <c r="D306" s="372" t="s">
        <v>625</v>
      </c>
      <c r="E306" s="372">
        <v>1</v>
      </c>
      <c r="F306" s="462" t="s">
        <v>885</v>
      </c>
      <c r="G306" s="514"/>
      <c r="H306" s="554"/>
    </row>
    <row r="307" spans="1:8" x14ac:dyDescent="0.35">
      <c r="A307" s="424" t="s">
        <v>749</v>
      </c>
      <c r="B307" s="372"/>
      <c r="C307" s="485" t="s">
        <v>893</v>
      </c>
      <c r="D307" s="372" t="s">
        <v>625</v>
      </c>
      <c r="E307" s="372">
        <v>1</v>
      </c>
      <c r="F307" s="462" t="s">
        <v>885</v>
      </c>
      <c r="G307" s="514"/>
      <c r="H307" s="554"/>
    </row>
    <row r="308" spans="1:8" x14ac:dyDescent="0.35">
      <c r="A308" s="424" t="s">
        <v>750</v>
      </c>
      <c r="B308" s="372"/>
      <c r="C308" s="485" t="s">
        <v>711</v>
      </c>
      <c r="D308" s="372" t="s">
        <v>625</v>
      </c>
      <c r="E308" s="372">
        <v>1</v>
      </c>
      <c r="F308" s="462" t="s">
        <v>885</v>
      </c>
      <c r="G308" s="514"/>
      <c r="H308" s="554"/>
    </row>
    <row r="309" spans="1:8" x14ac:dyDescent="0.35">
      <c r="A309" s="424" t="s">
        <v>751</v>
      </c>
      <c r="B309" s="372"/>
      <c r="C309" s="485" t="s">
        <v>712</v>
      </c>
      <c r="D309" s="372" t="s">
        <v>625</v>
      </c>
      <c r="E309" s="372">
        <v>1</v>
      </c>
      <c r="F309" s="462" t="s">
        <v>885</v>
      </c>
      <c r="G309" s="514"/>
      <c r="H309" s="554"/>
    </row>
    <row r="310" spans="1:8" x14ac:dyDescent="0.35">
      <c r="A310" s="424" t="s">
        <v>752</v>
      </c>
      <c r="B310" s="372"/>
      <c r="C310" s="485" t="s">
        <v>713</v>
      </c>
      <c r="D310" s="372" t="s">
        <v>625</v>
      </c>
      <c r="E310" s="372">
        <v>1</v>
      </c>
      <c r="F310" s="462" t="s">
        <v>885</v>
      </c>
      <c r="G310" s="514"/>
      <c r="H310" s="554"/>
    </row>
    <row r="311" spans="1:8" x14ac:dyDescent="0.35">
      <c r="A311" s="424" t="s">
        <v>753</v>
      </c>
      <c r="B311" s="372"/>
      <c r="C311" s="485" t="s">
        <v>714</v>
      </c>
      <c r="D311" s="372" t="s">
        <v>625</v>
      </c>
      <c r="E311" s="372">
        <v>1</v>
      </c>
      <c r="F311" s="462" t="s">
        <v>885</v>
      </c>
      <c r="G311" s="514"/>
      <c r="H311" s="554"/>
    </row>
    <row r="312" spans="1:8" x14ac:dyDescent="0.35">
      <c r="A312" s="424" t="s">
        <v>754</v>
      </c>
      <c r="B312" s="372"/>
      <c r="C312" s="485" t="s">
        <v>715</v>
      </c>
      <c r="D312" s="372" t="s">
        <v>625</v>
      </c>
      <c r="E312" s="372">
        <v>1</v>
      </c>
      <c r="F312" s="462" t="s">
        <v>885</v>
      </c>
      <c r="G312" s="514"/>
      <c r="H312" s="554"/>
    </row>
    <row r="313" spans="1:8" ht="15" thickBot="1" x14ac:dyDescent="0.4">
      <c r="A313" s="424" t="s">
        <v>755</v>
      </c>
      <c r="B313" s="372"/>
      <c r="C313" s="486" t="s">
        <v>716</v>
      </c>
      <c r="D313" s="372" t="s">
        <v>625</v>
      </c>
      <c r="E313" s="372">
        <v>1</v>
      </c>
      <c r="F313" s="468" t="s">
        <v>885</v>
      </c>
      <c r="G313" s="529"/>
      <c r="H313" s="572"/>
    </row>
    <row r="314" spans="1:8" ht="15" thickBot="1" x14ac:dyDescent="0.4">
      <c r="A314" s="609" t="s">
        <v>903</v>
      </c>
      <c r="B314" s="610"/>
      <c r="C314" s="610"/>
      <c r="D314" s="610"/>
      <c r="E314" s="610"/>
      <c r="F314" s="475"/>
      <c r="G314" s="574"/>
      <c r="H314" s="557"/>
    </row>
    <row r="315" spans="1:8" ht="15" thickBot="1" x14ac:dyDescent="0.4">
      <c r="A315" s="609" t="s">
        <v>904</v>
      </c>
      <c r="B315" s="610"/>
      <c r="C315" s="610"/>
      <c r="D315" s="610"/>
      <c r="E315" s="610"/>
      <c r="F315" s="475"/>
      <c r="G315" s="573"/>
      <c r="H315" s="563"/>
    </row>
    <row r="316" spans="1:8" x14ac:dyDescent="0.35">
      <c r="A316" s="476"/>
      <c r="B316" s="477"/>
      <c r="C316" s="430"/>
      <c r="D316" s="477"/>
      <c r="E316" s="477"/>
      <c r="F316" s="384"/>
      <c r="G316" s="528"/>
      <c r="H316" s="556"/>
    </row>
    <row r="317" spans="1:8" x14ac:dyDescent="0.35">
      <c r="A317" s="424">
        <v>8.8000000000000007</v>
      </c>
      <c r="B317" s="372"/>
      <c r="C317" s="487" t="s">
        <v>729</v>
      </c>
      <c r="D317" s="372"/>
      <c r="E317" s="372"/>
      <c r="F317" s="374"/>
      <c r="G317" s="514"/>
      <c r="H317" s="554"/>
    </row>
    <row r="318" spans="1:8" ht="26.5" x14ac:dyDescent="0.35">
      <c r="A318" s="424">
        <v>8.8000000000000007</v>
      </c>
      <c r="B318" s="372"/>
      <c r="C318" s="484" t="s">
        <v>730</v>
      </c>
      <c r="D318" s="372"/>
      <c r="E318" s="372"/>
      <c r="F318" s="374"/>
      <c r="G318" s="514"/>
      <c r="H318" s="554"/>
    </row>
    <row r="319" spans="1:8" x14ac:dyDescent="0.35">
      <c r="A319" s="424">
        <v>8.8000000000000007</v>
      </c>
      <c r="B319" s="372"/>
      <c r="C319" s="431" t="s">
        <v>584</v>
      </c>
      <c r="D319" s="372" t="s">
        <v>625</v>
      </c>
      <c r="E319" s="372"/>
      <c r="F319" s="462"/>
      <c r="G319" s="514"/>
      <c r="H319" s="554"/>
    </row>
    <row r="320" spans="1:8" x14ac:dyDescent="0.35">
      <c r="A320" s="424" t="s">
        <v>776</v>
      </c>
      <c r="B320" s="372"/>
      <c r="C320" s="485" t="s">
        <v>709</v>
      </c>
      <c r="D320" s="372" t="s">
        <v>625</v>
      </c>
      <c r="E320" s="372">
        <v>1</v>
      </c>
      <c r="F320" s="462" t="s">
        <v>885</v>
      </c>
      <c r="G320" s="514"/>
      <c r="H320" s="554"/>
    </row>
    <row r="321" spans="1:8" x14ac:dyDescent="0.35">
      <c r="A321" s="424" t="s">
        <v>777</v>
      </c>
      <c r="B321" s="372"/>
      <c r="C321" s="485" t="s">
        <v>731</v>
      </c>
      <c r="D321" s="372" t="s">
        <v>625</v>
      </c>
      <c r="E321" s="372">
        <v>1</v>
      </c>
      <c r="F321" s="462" t="s">
        <v>885</v>
      </c>
      <c r="G321" s="514"/>
      <c r="H321" s="554"/>
    </row>
    <row r="322" spans="1:8" x14ac:dyDescent="0.35">
      <c r="A322" s="424" t="s">
        <v>778</v>
      </c>
      <c r="B322" s="372"/>
      <c r="C322" s="485" t="s">
        <v>732</v>
      </c>
      <c r="D322" s="372" t="s">
        <v>625</v>
      </c>
      <c r="E322" s="372">
        <v>1</v>
      </c>
      <c r="F322" s="462" t="s">
        <v>885</v>
      </c>
      <c r="G322" s="514"/>
      <c r="H322" s="554"/>
    </row>
    <row r="323" spans="1:8" x14ac:dyDescent="0.35">
      <c r="A323" s="424" t="s">
        <v>779</v>
      </c>
      <c r="B323" s="372"/>
      <c r="C323" s="485" t="s">
        <v>733</v>
      </c>
      <c r="D323" s="372" t="s">
        <v>625</v>
      </c>
      <c r="E323" s="372">
        <v>1</v>
      </c>
      <c r="F323" s="462" t="s">
        <v>885</v>
      </c>
      <c r="G323" s="514"/>
      <c r="H323" s="554"/>
    </row>
    <row r="324" spans="1:8" x14ac:dyDescent="0.35">
      <c r="A324" s="424" t="s">
        <v>780</v>
      </c>
      <c r="B324" s="372"/>
      <c r="C324" s="485" t="s">
        <v>734</v>
      </c>
      <c r="D324" s="372" t="s">
        <v>625</v>
      </c>
      <c r="E324" s="372">
        <v>1</v>
      </c>
      <c r="F324" s="462" t="s">
        <v>885</v>
      </c>
      <c r="G324" s="514"/>
      <c r="H324" s="554"/>
    </row>
    <row r="325" spans="1:8" x14ac:dyDescent="0.35">
      <c r="A325" s="424" t="s">
        <v>781</v>
      </c>
      <c r="B325" s="372"/>
      <c r="C325" s="485" t="s">
        <v>735</v>
      </c>
      <c r="D325" s="372" t="s">
        <v>625</v>
      </c>
      <c r="E325" s="372">
        <v>1</v>
      </c>
      <c r="F325" s="462" t="s">
        <v>885</v>
      </c>
      <c r="G325" s="514"/>
      <c r="H325" s="554"/>
    </row>
    <row r="326" spans="1:8" x14ac:dyDescent="0.35">
      <c r="A326" s="424" t="s">
        <v>782</v>
      </c>
      <c r="B326" s="372"/>
      <c r="C326" s="485" t="s">
        <v>736</v>
      </c>
      <c r="D326" s="372" t="s">
        <v>625</v>
      </c>
      <c r="E326" s="372">
        <v>1</v>
      </c>
      <c r="F326" s="462" t="s">
        <v>885</v>
      </c>
      <c r="G326" s="514"/>
      <c r="H326" s="554"/>
    </row>
    <row r="327" spans="1:8" x14ac:dyDescent="0.35">
      <c r="A327" s="424" t="s">
        <v>783</v>
      </c>
      <c r="B327" s="372"/>
      <c r="C327" s="485" t="s">
        <v>737</v>
      </c>
      <c r="D327" s="372" t="s">
        <v>625</v>
      </c>
      <c r="E327" s="372">
        <v>1</v>
      </c>
      <c r="F327" s="462" t="s">
        <v>885</v>
      </c>
      <c r="G327" s="514"/>
      <c r="H327" s="554"/>
    </row>
    <row r="328" spans="1:8" x14ac:dyDescent="0.35">
      <c r="A328" s="424" t="s">
        <v>784</v>
      </c>
      <c r="B328" s="372"/>
      <c r="C328" s="485" t="s">
        <v>738</v>
      </c>
      <c r="D328" s="372" t="s">
        <v>625</v>
      </c>
      <c r="E328" s="372">
        <v>1</v>
      </c>
      <c r="F328" s="462" t="s">
        <v>885</v>
      </c>
      <c r="G328" s="514"/>
      <c r="H328" s="554"/>
    </row>
    <row r="329" spans="1:8" x14ac:dyDescent="0.35">
      <c r="A329" s="424" t="s">
        <v>785</v>
      </c>
      <c r="B329" s="372"/>
      <c r="C329" s="485" t="s">
        <v>739</v>
      </c>
      <c r="D329" s="372" t="s">
        <v>625</v>
      </c>
      <c r="E329" s="372">
        <v>1</v>
      </c>
      <c r="F329" s="462" t="s">
        <v>885</v>
      </c>
      <c r="G329" s="514"/>
      <c r="H329" s="554"/>
    </row>
    <row r="330" spans="1:8" x14ac:dyDescent="0.35">
      <c r="A330" s="424" t="s">
        <v>786</v>
      </c>
      <c r="B330" s="372"/>
      <c r="C330" s="485" t="s">
        <v>740</v>
      </c>
      <c r="D330" s="372" t="s">
        <v>625</v>
      </c>
      <c r="E330" s="372">
        <v>1</v>
      </c>
      <c r="F330" s="462" t="s">
        <v>885</v>
      </c>
      <c r="G330" s="514"/>
      <c r="H330" s="554"/>
    </row>
    <row r="331" spans="1:8" x14ac:dyDescent="0.35">
      <c r="A331" s="424" t="s">
        <v>787</v>
      </c>
      <c r="B331" s="372"/>
      <c r="C331" s="485" t="s">
        <v>741</v>
      </c>
      <c r="D331" s="372" t="s">
        <v>625</v>
      </c>
      <c r="E331" s="372">
        <v>1</v>
      </c>
      <c r="F331" s="462" t="s">
        <v>885</v>
      </c>
      <c r="G331" s="514"/>
      <c r="H331" s="554"/>
    </row>
    <row r="332" spans="1:8" ht="26" x14ac:dyDescent="0.35">
      <c r="A332" s="424" t="s">
        <v>788</v>
      </c>
      <c r="B332" s="372"/>
      <c r="C332" s="485" t="s">
        <v>742</v>
      </c>
      <c r="D332" s="372" t="s">
        <v>625</v>
      </c>
      <c r="E332" s="372">
        <v>1</v>
      </c>
      <c r="F332" s="462" t="s">
        <v>885</v>
      </c>
      <c r="G332" s="514"/>
      <c r="H332" s="554"/>
    </row>
    <row r="333" spans="1:8" ht="26" x14ac:dyDescent="0.35">
      <c r="A333" s="424" t="s">
        <v>789</v>
      </c>
      <c r="B333" s="372"/>
      <c r="C333" s="485" t="s">
        <v>743</v>
      </c>
      <c r="D333" s="372" t="s">
        <v>625</v>
      </c>
      <c r="E333" s="372">
        <v>1</v>
      </c>
      <c r="F333" s="462" t="s">
        <v>885</v>
      </c>
      <c r="G333" s="514"/>
      <c r="H333" s="554"/>
    </row>
    <row r="334" spans="1:8" x14ac:dyDescent="0.35">
      <c r="A334" s="424" t="s">
        <v>790</v>
      </c>
      <c r="B334" s="372"/>
      <c r="C334" s="485" t="s">
        <v>744</v>
      </c>
      <c r="D334" s="372" t="s">
        <v>625</v>
      </c>
      <c r="E334" s="372">
        <v>1</v>
      </c>
      <c r="F334" s="462" t="s">
        <v>885</v>
      </c>
      <c r="G334" s="514"/>
      <c r="H334" s="554"/>
    </row>
    <row r="335" spans="1:8" x14ac:dyDescent="0.35">
      <c r="A335" s="424" t="s">
        <v>791</v>
      </c>
      <c r="B335" s="372"/>
      <c r="C335" s="485" t="s">
        <v>745</v>
      </c>
      <c r="D335" s="372" t="s">
        <v>625</v>
      </c>
      <c r="E335" s="372">
        <v>1</v>
      </c>
      <c r="F335" s="462" t="s">
        <v>885</v>
      </c>
      <c r="G335" s="514"/>
      <c r="H335" s="554"/>
    </row>
    <row r="336" spans="1:8" x14ac:dyDescent="0.35">
      <c r="A336" s="424" t="s">
        <v>792</v>
      </c>
      <c r="B336" s="372"/>
      <c r="C336" s="485" t="s">
        <v>746</v>
      </c>
      <c r="D336" s="372" t="s">
        <v>625</v>
      </c>
      <c r="E336" s="372">
        <v>1</v>
      </c>
      <c r="F336" s="462" t="s">
        <v>885</v>
      </c>
      <c r="G336" s="514"/>
      <c r="H336" s="554"/>
    </row>
    <row r="337" spans="1:8" ht="38.5" x14ac:dyDescent="0.35">
      <c r="A337" s="424" t="s">
        <v>793</v>
      </c>
      <c r="B337" s="372"/>
      <c r="C337" s="485" t="s">
        <v>747</v>
      </c>
      <c r="D337" s="372" t="s">
        <v>625</v>
      </c>
      <c r="E337" s="372">
        <v>1</v>
      </c>
      <c r="F337" s="462" t="s">
        <v>885</v>
      </c>
      <c r="G337" s="514"/>
      <c r="H337" s="554"/>
    </row>
    <row r="338" spans="1:8" x14ac:dyDescent="0.35">
      <c r="A338" s="424"/>
      <c r="B338" s="372"/>
      <c r="C338" s="430"/>
      <c r="D338" s="372"/>
      <c r="E338" s="372"/>
      <c r="F338" s="374"/>
      <c r="G338" s="514"/>
      <c r="H338" s="554"/>
    </row>
    <row r="339" spans="1:8" ht="26" x14ac:dyDescent="0.35">
      <c r="A339" s="424">
        <v>8.9</v>
      </c>
      <c r="B339" s="372"/>
      <c r="C339" s="487" t="s">
        <v>756</v>
      </c>
      <c r="D339" s="372"/>
      <c r="E339" s="372"/>
      <c r="F339" s="374"/>
      <c r="G339" s="514"/>
      <c r="H339" s="554"/>
    </row>
    <row r="340" spans="1:8" x14ac:dyDescent="0.35">
      <c r="A340" s="424">
        <v>8.9</v>
      </c>
      <c r="B340" s="372"/>
      <c r="C340" s="487" t="s">
        <v>584</v>
      </c>
      <c r="D340" s="372"/>
      <c r="E340" s="372"/>
      <c r="F340" s="462"/>
      <c r="G340" s="514"/>
      <c r="H340" s="554"/>
    </row>
    <row r="341" spans="1:8" x14ac:dyDescent="0.35">
      <c r="A341" s="424" t="s">
        <v>836</v>
      </c>
      <c r="B341" s="372"/>
      <c r="C341" s="485" t="s">
        <v>709</v>
      </c>
      <c r="D341" s="372" t="s">
        <v>625</v>
      </c>
      <c r="E341" s="372">
        <v>1</v>
      </c>
      <c r="F341" s="462" t="s">
        <v>885</v>
      </c>
      <c r="G341" s="514"/>
      <c r="H341" s="554"/>
    </row>
    <row r="342" spans="1:8" ht="26" x14ac:dyDescent="0.35">
      <c r="A342" s="424" t="s">
        <v>837</v>
      </c>
      <c r="B342" s="372"/>
      <c r="C342" s="485" t="s">
        <v>757</v>
      </c>
      <c r="D342" s="372" t="s">
        <v>625</v>
      </c>
      <c r="E342" s="372">
        <v>1</v>
      </c>
      <c r="F342" s="462" t="s">
        <v>885</v>
      </c>
      <c r="G342" s="514"/>
      <c r="H342" s="554"/>
    </row>
    <row r="343" spans="1:8" x14ac:dyDescent="0.35">
      <c r="A343" s="424" t="s">
        <v>838</v>
      </c>
      <c r="B343" s="372"/>
      <c r="C343" s="485" t="s">
        <v>758</v>
      </c>
      <c r="D343" s="372" t="s">
        <v>625</v>
      </c>
      <c r="E343" s="372">
        <v>1</v>
      </c>
      <c r="F343" s="462" t="s">
        <v>885</v>
      </c>
      <c r="G343" s="514"/>
      <c r="H343" s="554"/>
    </row>
    <row r="344" spans="1:8" x14ac:dyDescent="0.35">
      <c r="A344" s="424" t="s">
        <v>839</v>
      </c>
      <c r="B344" s="372"/>
      <c r="C344" s="485" t="s">
        <v>759</v>
      </c>
      <c r="D344" s="372" t="s">
        <v>625</v>
      </c>
      <c r="E344" s="372">
        <v>1</v>
      </c>
      <c r="F344" s="462" t="s">
        <v>885</v>
      </c>
      <c r="G344" s="514"/>
      <c r="H344" s="554"/>
    </row>
    <row r="345" spans="1:8" x14ac:dyDescent="0.35">
      <c r="A345" s="424" t="s">
        <v>840</v>
      </c>
      <c r="B345" s="372"/>
      <c r="C345" s="485" t="s">
        <v>760</v>
      </c>
      <c r="D345" s="372" t="s">
        <v>625</v>
      </c>
      <c r="E345" s="372">
        <v>1</v>
      </c>
      <c r="F345" s="462" t="s">
        <v>885</v>
      </c>
      <c r="G345" s="514"/>
      <c r="H345" s="554"/>
    </row>
    <row r="346" spans="1:8" x14ac:dyDescent="0.35">
      <c r="A346" s="424" t="s">
        <v>841</v>
      </c>
      <c r="B346" s="372"/>
      <c r="C346" s="485" t="s">
        <v>761</v>
      </c>
      <c r="D346" s="372" t="s">
        <v>625</v>
      </c>
      <c r="E346" s="372">
        <v>1</v>
      </c>
      <c r="F346" s="462" t="s">
        <v>885</v>
      </c>
      <c r="G346" s="514"/>
      <c r="H346" s="554"/>
    </row>
    <row r="347" spans="1:8" x14ac:dyDescent="0.35">
      <c r="A347" s="424" t="s">
        <v>842</v>
      </c>
      <c r="B347" s="372"/>
      <c r="C347" s="485" t="s">
        <v>762</v>
      </c>
      <c r="D347" s="372" t="s">
        <v>625</v>
      </c>
      <c r="E347" s="372">
        <v>1</v>
      </c>
      <c r="F347" s="462" t="s">
        <v>885</v>
      </c>
      <c r="G347" s="514"/>
      <c r="H347" s="554"/>
    </row>
    <row r="348" spans="1:8" x14ac:dyDescent="0.35">
      <c r="A348" s="424" t="s">
        <v>843</v>
      </c>
      <c r="B348" s="372"/>
      <c r="C348" s="485" t="s">
        <v>763</v>
      </c>
      <c r="D348" s="372" t="s">
        <v>625</v>
      </c>
      <c r="E348" s="372">
        <v>1</v>
      </c>
      <c r="F348" s="462" t="s">
        <v>885</v>
      </c>
      <c r="G348" s="514"/>
      <c r="H348" s="554"/>
    </row>
    <row r="349" spans="1:8" x14ac:dyDescent="0.35">
      <c r="A349" s="424" t="s">
        <v>844</v>
      </c>
      <c r="B349" s="372"/>
      <c r="C349" s="485" t="s">
        <v>714</v>
      </c>
      <c r="D349" s="372" t="s">
        <v>625</v>
      </c>
      <c r="E349" s="372">
        <v>1</v>
      </c>
      <c r="F349" s="462" t="s">
        <v>885</v>
      </c>
      <c r="G349" s="514"/>
      <c r="H349" s="554"/>
    </row>
    <row r="350" spans="1:8" x14ac:dyDescent="0.35">
      <c r="A350" s="424" t="s">
        <v>845</v>
      </c>
      <c r="B350" s="372"/>
      <c r="C350" s="485" t="s">
        <v>764</v>
      </c>
      <c r="D350" s="372" t="s">
        <v>625</v>
      </c>
      <c r="E350" s="372">
        <v>1</v>
      </c>
      <c r="F350" s="462" t="s">
        <v>885</v>
      </c>
      <c r="G350" s="514"/>
      <c r="H350" s="554"/>
    </row>
    <row r="351" spans="1:8" ht="26" x14ac:dyDescent="0.35">
      <c r="A351" s="424" t="s">
        <v>846</v>
      </c>
      <c r="B351" s="372"/>
      <c r="C351" s="485" t="s">
        <v>765</v>
      </c>
      <c r="D351" s="372" t="s">
        <v>625</v>
      </c>
      <c r="E351" s="372">
        <v>1</v>
      </c>
      <c r="F351" s="462" t="s">
        <v>885</v>
      </c>
      <c r="G351" s="514"/>
      <c r="H351" s="554"/>
    </row>
    <row r="352" spans="1:8" x14ac:dyDescent="0.35">
      <c r="A352" s="424" t="s">
        <v>847</v>
      </c>
      <c r="B352" s="372"/>
      <c r="C352" s="485" t="s">
        <v>716</v>
      </c>
      <c r="D352" s="372" t="s">
        <v>625</v>
      </c>
      <c r="E352" s="372">
        <v>1</v>
      </c>
      <c r="F352" s="462" t="s">
        <v>885</v>
      </c>
      <c r="G352" s="514"/>
      <c r="H352" s="554"/>
    </row>
    <row r="353" spans="1:8" x14ac:dyDescent="0.35">
      <c r="A353" s="424" t="s">
        <v>848</v>
      </c>
      <c r="B353" s="372"/>
      <c r="C353" s="485" t="s">
        <v>766</v>
      </c>
      <c r="D353" s="372" t="s">
        <v>625</v>
      </c>
      <c r="E353" s="372">
        <v>1</v>
      </c>
      <c r="F353" s="462" t="s">
        <v>885</v>
      </c>
      <c r="G353" s="514"/>
      <c r="H353" s="554"/>
    </row>
    <row r="354" spans="1:8" x14ac:dyDescent="0.35">
      <c r="A354" s="424" t="s">
        <v>849</v>
      </c>
      <c r="B354" s="372"/>
      <c r="C354" s="485" t="s">
        <v>767</v>
      </c>
      <c r="D354" s="372" t="s">
        <v>625</v>
      </c>
      <c r="E354" s="372">
        <v>1</v>
      </c>
      <c r="F354" s="462" t="s">
        <v>885</v>
      </c>
      <c r="G354" s="514"/>
      <c r="H354" s="554"/>
    </row>
    <row r="355" spans="1:8" ht="26" x14ac:dyDescent="0.35">
      <c r="A355" s="424" t="s">
        <v>850</v>
      </c>
      <c r="B355" s="372"/>
      <c r="C355" s="485" t="s">
        <v>768</v>
      </c>
      <c r="D355" s="372" t="s">
        <v>625</v>
      </c>
      <c r="E355" s="372">
        <v>1</v>
      </c>
      <c r="F355" s="462" t="s">
        <v>885</v>
      </c>
      <c r="G355" s="514"/>
      <c r="H355" s="554"/>
    </row>
    <row r="356" spans="1:8" ht="26" x14ac:dyDescent="0.35">
      <c r="A356" s="424" t="s">
        <v>851</v>
      </c>
      <c r="B356" s="372"/>
      <c r="C356" s="485" t="s">
        <v>769</v>
      </c>
      <c r="D356" s="372" t="s">
        <v>625</v>
      </c>
      <c r="E356" s="372">
        <v>1</v>
      </c>
      <c r="F356" s="462" t="s">
        <v>885</v>
      </c>
      <c r="G356" s="514"/>
      <c r="H356" s="554"/>
    </row>
    <row r="357" spans="1:8" x14ac:dyDescent="0.35">
      <c r="A357" s="424" t="s">
        <v>852</v>
      </c>
      <c r="B357" s="372"/>
      <c r="C357" s="485" t="s">
        <v>770</v>
      </c>
      <c r="D357" s="372" t="s">
        <v>625</v>
      </c>
      <c r="E357" s="372">
        <v>1</v>
      </c>
      <c r="F357" s="462" t="s">
        <v>885</v>
      </c>
      <c r="G357" s="514"/>
      <c r="H357" s="554"/>
    </row>
    <row r="358" spans="1:8" x14ac:dyDescent="0.35">
      <c r="A358" s="424" t="s">
        <v>853</v>
      </c>
      <c r="B358" s="372"/>
      <c r="C358" s="485" t="s">
        <v>771</v>
      </c>
      <c r="D358" s="372" t="s">
        <v>625</v>
      </c>
      <c r="E358" s="372">
        <v>1</v>
      </c>
      <c r="F358" s="462" t="s">
        <v>885</v>
      </c>
      <c r="G358" s="514"/>
      <c r="H358" s="554"/>
    </row>
    <row r="359" spans="1:8" x14ac:dyDescent="0.35">
      <c r="A359" s="424" t="s">
        <v>854</v>
      </c>
      <c r="B359" s="372"/>
      <c r="C359" s="485" t="s">
        <v>772</v>
      </c>
      <c r="D359" s="372" t="s">
        <v>625</v>
      </c>
      <c r="E359" s="372">
        <v>1</v>
      </c>
      <c r="F359" s="462" t="s">
        <v>885</v>
      </c>
      <c r="G359" s="514"/>
      <c r="H359" s="554"/>
    </row>
    <row r="360" spans="1:8" x14ac:dyDescent="0.35">
      <c r="A360" s="424" t="s">
        <v>855</v>
      </c>
      <c r="B360" s="372"/>
      <c r="C360" s="485" t="s">
        <v>715</v>
      </c>
      <c r="D360" s="372" t="s">
        <v>625</v>
      </c>
      <c r="E360" s="372">
        <v>1</v>
      </c>
      <c r="F360" s="462" t="s">
        <v>885</v>
      </c>
      <c r="G360" s="514"/>
      <c r="H360" s="554"/>
    </row>
    <row r="361" spans="1:8" ht="26" x14ac:dyDescent="0.35">
      <c r="A361" s="424" t="s">
        <v>856</v>
      </c>
      <c r="B361" s="372"/>
      <c r="C361" s="485" t="s">
        <v>765</v>
      </c>
      <c r="D361" s="372" t="s">
        <v>625</v>
      </c>
      <c r="E361" s="372">
        <v>1</v>
      </c>
      <c r="F361" s="462" t="s">
        <v>885</v>
      </c>
      <c r="G361" s="514"/>
      <c r="H361" s="554"/>
    </row>
    <row r="362" spans="1:8" x14ac:dyDescent="0.35">
      <c r="A362" s="424" t="s">
        <v>857</v>
      </c>
      <c r="B362" s="372"/>
      <c r="C362" s="485" t="s">
        <v>716</v>
      </c>
      <c r="D362" s="372" t="s">
        <v>625</v>
      </c>
      <c r="E362" s="372">
        <v>1</v>
      </c>
      <c r="F362" s="462" t="s">
        <v>885</v>
      </c>
      <c r="G362" s="514"/>
      <c r="H362" s="554"/>
    </row>
    <row r="363" spans="1:8" x14ac:dyDescent="0.35">
      <c r="A363" s="424" t="s">
        <v>858</v>
      </c>
      <c r="B363" s="372"/>
      <c r="C363" s="485" t="s">
        <v>773</v>
      </c>
      <c r="D363" s="372" t="s">
        <v>625</v>
      </c>
      <c r="E363" s="372">
        <v>1</v>
      </c>
      <c r="F363" s="462" t="s">
        <v>885</v>
      </c>
      <c r="G363" s="514"/>
      <c r="H363" s="554"/>
    </row>
    <row r="364" spans="1:8" x14ac:dyDescent="0.35">
      <c r="A364" s="424" t="s">
        <v>859</v>
      </c>
      <c r="B364" s="372"/>
      <c r="C364" s="485" t="s">
        <v>774</v>
      </c>
      <c r="D364" s="372" t="s">
        <v>625</v>
      </c>
      <c r="E364" s="372">
        <v>1</v>
      </c>
      <c r="F364" s="462" t="s">
        <v>885</v>
      </c>
      <c r="G364" s="514"/>
      <c r="H364" s="554"/>
    </row>
    <row r="365" spans="1:8" x14ac:dyDescent="0.35">
      <c r="A365" s="424" t="s">
        <v>860</v>
      </c>
      <c r="B365" s="372"/>
      <c r="C365" s="485" t="s">
        <v>775</v>
      </c>
      <c r="D365" s="372" t="s">
        <v>625</v>
      </c>
      <c r="E365" s="372">
        <v>1</v>
      </c>
      <c r="F365" s="462" t="s">
        <v>885</v>
      </c>
      <c r="G365" s="514"/>
      <c r="H365" s="554"/>
    </row>
    <row r="366" spans="1:8" x14ac:dyDescent="0.35">
      <c r="A366" s="424"/>
      <c r="B366" s="372"/>
      <c r="C366" s="488"/>
      <c r="D366" s="372"/>
      <c r="E366" s="372"/>
      <c r="F366" s="374"/>
      <c r="G366" s="536"/>
      <c r="H366" s="554"/>
    </row>
    <row r="367" spans="1:8" x14ac:dyDescent="0.35">
      <c r="A367" s="460">
        <v>8.1</v>
      </c>
      <c r="B367" s="372"/>
      <c r="C367" s="487" t="s">
        <v>880</v>
      </c>
      <c r="D367" s="372"/>
      <c r="E367" s="372"/>
      <c r="F367" s="374"/>
      <c r="G367" s="536"/>
      <c r="H367" s="554"/>
    </row>
    <row r="368" spans="1:8" x14ac:dyDescent="0.35">
      <c r="A368" s="424"/>
      <c r="B368" s="372"/>
      <c r="C368" s="489" t="s">
        <v>881</v>
      </c>
      <c r="D368" s="372"/>
      <c r="E368" s="372"/>
      <c r="F368" s="374"/>
      <c r="G368" s="536"/>
      <c r="H368" s="554"/>
    </row>
    <row r="369" spans="1:8" ht="15" thickBot="1" x14ac:dyDescent="0.4">
      <c r="A369" s="424">
        <v>8.11</v>
      </c>
      <c r="B369" s="372"/>
      <c r="C369" s="485" t="s">
        <v>882</v>
      </c>
      <c r="D369" s="432" t="s">
        <v>955</v>
      </c>
      <c r="E369" s="432">
        <v>1</v>
      </c>
      <c r="F369" s="373"/>
      <c r="G369" s="514"/>
      <c r="H369" s="555"/>
    </row>
    <row r="370" spans="1:8" ht="15" thickBot="1" x14ac:dyDescent="0.4">
      <c r="A370" s="375" t="s">
        <v>667</v>
      </c>
      <c r="B370" s="329"/>
      <c r="C370" s="330"/>
      <c r="D370" s="329"/>
      <c r="E370" s="365"/>
      <c r="F370" s="433" t="s">
        <v>524</v>
      </c>
      <c r="G370" s="544"/>
      <c r="H370" s="552"/>
    </row>
    <row r="371" spans="1:8" ht="15.5" thickTop="1" thickBot="1" x14ac:dyDescent="0.4">
      <c r="A371" s="443"/>
      <c r="B371" s="444"/>
      <c r="C371" s="445"/>
      <c r="D371" s="444"/>
      <c r="E371" s="444"/>
      <c r="F371" s="446"/>
      <c r="G371" s="540"/>
    </row>
    <row r="372" spans="1:8" x14ac:dyDescent="0.35">
      <c r="A372" s="447" t="s">
        <v>491</v>
      </c>
      <c r="B372" s="448" t="s">
        <v>492</v>
      </c>
      <c r="C372" s="449" t="s">
        <v>493</v>
      </c>
      <c r="D372" s="448" t="s">
        <v>2</v>
      </c>
      <c r="E372" s="448" t="s">
        <v>494</v>
      </c>
      <c r="F372" s="450" t="s">
        <v>4</v>
      </c>
      <c r="G372" s="541"/>
      <c r="H372" s="605" t="s">
        <v>959</v>
      </c>
    </row>
    <row r="373" spans="1:8" ht="15" thickBot="1" x14ac:dyDescent="0.4">
      <c r="A373" s="376"/>
      <c r="B373" s="313"/>
      <c r="C373" s="314"/>
      <c r="D373" s="313"/>
      <c r="E373" s="313"/>
      <c r="F373" s="315" t="s">
        <v>495</v>
      </c>
      <c r="G373" s="516" t="s">
        <v>496</v>
      </c>
      <c r="H373" s="606"/>
    </row>
    <row r="374" spans="1:8" ht="15" thickTop="1" x14ac:dyDescent="0.35">
      <c r="A374" s="377">
        <v>9</v>
      </c>
      <c r="B374" s="317"/>
      <c r="C374" s="423" t="s">
        <v>655</v>
      </c>
      <c r="D374" s="422"/>
      <c r="E374" s="422"/>
      <c r="F374" s="382"/>
      <c r="G374" s="517"/>
      <c r="H374" s="550"/>
    </row>
    <row r="375" spans="1:8" x14ac:dyDescent="0.35">
      <c r="A375" s="378">
        <v>9.1</v>
      </c>
      <c r="B375" s="367"/>
      <c r="C375" s="371" t="s">
        <v>652</v>
      </c>
      <c r="D375" s="367" t="s">
        <v>685</v>
      </c>
      <c r="E375" s="372">
        <v>1</v>
      </c>
      <c r="F375" s="462" t="s">
        <v>885</v>
      </c>
      <c r="G375" s="535"/>
      <c r="H375" s="554"/>
    </row>
    <row r="376" spans="1:8" ht="29.25" customHeight="1" x14ac:dyDescent="0.35">
      <c r="A376" s="378">
        <v>9.1999999999999993</v>
      </c>
      <c r="B376" s="367"/>
      <c r="C376" s="371" t="s">
        <v>653</v>
      </c>
      <c r="D376" s="367" t="s">
        <v>685</v>
      </c>
      <c r="E376" s="372">
        <v>1</v>
      </c>
      <c r="F376" s="462" t="s">
        <v>885</v>
      </c>
      <c r="G376" s="535"/>
      <c r="H376" s="554"/>
    </row>
    <row r="377" spans="1:8" ht="25.5" thickBot="1" x14ac:dyDescent="0.4">
      <c r="A377" s="378">
        <v>9.3000000000000007</v>
      </c>
      <c r="B377" s="367"/>
      <c r="C377" s="371" t="s">
        <v>943</v>
      </c>
      <c r="D377" s="367" t="s">
        <v>685</v>
      </c>
      <c r="E377" s="372">
        <v>1</v>
      </c>
      <c r="F377" s="462" t="s">
        <v>885</v>
      </c>
      <c r="G377" s="535"/>
      <c r="H377" s="550"/>
    </row>
    <row r="378" spans="1:8" ht="15" thickBot="1" x14ac:dyDescent="0.4">
      <c r="A378" s="379" t="s">
        <v>667</v>
      </c>
      <c r="B378" s="380"/>
      <c r="C378" s="381"/>
      <c r="D378" s="380"/>
      <c r="E378" s="365"/>
      <c r="F378" s="366" t="s">
        <v>524</v>
      </c>
      <c r="G378" s="545"/>
      <c r="H378" s="552"/>
    </row>
    <row r="380" spans="1:8" ht="15" thickBot="1" x14ac:dyDescent="0.4"/>
    <row r="381" spans="1:8" x14ac:dyDescent="0.35">
      <c r="A381" s="447" t="s">
        <v>491</v>
      </c>
      <c r="B381" s="448" t="s">
        <v>492</v>
      </c>
      <c r="C381" s="449" t="s">
        <v>493</v>
      </c>
      <c r="D381" s="448" t="s">
        <v>2</v>
      </c>
      <c r="E381" s="448" t="s">
        <v>494</v>
      </c>
      <c r="F381" s="450" t="s">
        <v>4</v>
      </c>
      <c r="G381" s="541"/>
      <c r="H381" s="605" t="s">
        <v>959</v>
      </c>
    </row>
    <row r="382" spans="1:8" ht="15" thickBot="1" x14ac:dyDescent="0.4">
      <c r="A382" s="376"/>
      <c r="B382" s="313"/>
      <c r="C382" s="314"/>
      <c r="D382" s="313"/>
      <c r="E382" s="313"/>
      <c r="F382" s="315" t="s">
        <v>495</v>
      </c>
      <c r="G382" s="516" t="s">
        <v>496</v>
      </c>
      <c r="H382" s="606"/>
    </row>
    <row r="383" spans="1:8" ht="15" thickTop="1" x14ac:dyDescent="0.35">
      <c r="A383" s="377">
        <v>10</v>
      </c>
      <c r="B383" s="317"/>
      <c r="C383" s="423" t="s">
        <v>957</v>
      </c>
      <c r="D383" s="422"/>
      <c r="E383" s="422"/>
      <c r="F383" s="382"/>
      <c r="G383" s="517"/>
      <c r="H383" s="556"/>
    </row>
    <row r="384" spans="1:8" ht="15" thickBot="1" x14ac:dyDescent="0.4">
      <c r="A384" s="378">
        <v>10.1</v>
      </c>
      <c r="B384" s="367"/>
      <c r="C384" s="371" t="s">
        <v>958</v>
      </c>
      <c r="D384" s="367"/>
      <c r="E384" s="372">
        <v>1</v>
      </c>
      <c r="F384" s="462" t="s">
        <v>885</v>
      </c>
      <c r="G384" s="535"/>
      <c r="H384" s="550"/>
    </row>
    <row r="385" spans="1:8" ht="15" thickBot="1" x14ac:dyDescent="0.4">
      <c r="A385" s="379" t="s">
        <v>667</v>
      </c>
      <c r="B385" s="380"/>
      <c r="C385" s="381"/>
      <c r="D385" s="380"/>
      <c r="E385" s="365"/>
      <c r="F385" s="366" t="s">
        <v>524</v>
      </c>
      <c r="G385" s="545">
        <f>G384</f>
        <v>0</v>
      </c>
      <c r="H385" s="552"/>
    </row>
  </sheetData>
  <autoFilter ref="A4:G21" xr:uid="{29EF0AFE-9FCC-4E1F-8FE9-12B4B89FE15D}"/>
  <mergeCells count="23">
    <mergeCell ref="A314:E314"/>
    <mergeCell ref="A315:E315"/>
    <mergeCell ref="F1:G1"/>
    <mergeCell ref="F23:G23"/>
    <mergeCell ref="F67:G67"/>
    <mergeCell ref="F84:G84"/>
    <mergeCell ref="F120:G120"/>
    <mergeCell ref="A1:E1"/>
    <mergeCell ref="A220:E220"/>
    <mergeCell ref="A221:E221"/>
    <mergeCell ref="A261:E261"/>
    <mergeCell ref="A262:E262"/>
    <mergeCell ref="H372:H373"/>
    <mergeCell ref="H381:H382"/>
    <mergeCell ref="H2:H3"/>
    <mergeCell ref="H24:H25"/>
    <mergeCell ref="H33:H34"/>
    <mergeCell ref="H46:H47"/>
    <mergeCell ref="H68:H69"/>
    <mergeCell ref="H85:H86"/>
    <mergeCell ref="H104:H105"/>
    <mergeCell ref="H121:H122"/>
    <mergeCell ref="H168:H169"/>
  </mergeCells>
  <pageMargins left="0.7" right="0.7" top="0.75" bottom="0.75" header="0.3" footer="0.3"/>
  <pageSetup scale="47" orientation="portrait" r:id="rId1"/>
  <rowBreaks count="3" manualBreakCount="3">
    <brk id="83" max="8" man="1"/>
    <brk id="312" max="8" man="1"/>
    <brk id="370"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C582B-E855-4283-8BFF-90F348EFB9DF}">
  <dimension ref="A1:H40"/>
  <sheetViews>
    <sheetView view="pageBreakPreview" zoomScale="80" zoomScaleNormal="100" zoomScaleSheetLayoutView="80" workbookViewId="0">
      <selection activeCell="F3" sqref="F3:F39"/>
    </sheetView>
  </sheetViews>
  <sheetFormatPr defaultRowHeight="14.5" x14ac:dyDescent="0.35"/>
  <cols>
    <col min="1" max="1" width="11.81640625" customWidth="1"/>
    <col min="2" max="2" width="8.7265625" customWidth="1"/>
    <col min="3" max="3" width="48.54296875" customWidth="1"/>
    <col min="6" max="7" width="20.81640625" customWidth="1"/>
    <col min="8" max="8" width="1" customWidth="1"/>
  </cols>
  <sheetData>
    <row r="1" spans="1:8" x14ac:dyDescent="0.35">
      <c r="A1" s="447" t="s">
        <v>491</v>
      </c>
      <c r="B1" s="448" t="s">
        <v>492</v>
      </c>
      <c r="C1" s="449" t="s">
        <v>493</v>
      </c>
      <c r="D1" s="448" t="s">
        <v>2</v>
      </c>
      <c r="E1" s="448" t="s">
        <v>494</v>
      </c>
      <c r="F1" s="586" t="s">
        <v>4</v>
      </c>
      <c r="G1" s="615" t="s">
        <v>959</v>
      </c>
    </row>
    <row r="2" spans="1:8" ht="15" thickBot="1" x14ac:dyDescent="0.4">
      <c r="A2" s="587"/>
      <c r="B2" s="588"/>
      <c r="C2" s="589"/>
      <c r="D2" s="590"/>
      <c r="E2" s="590"/>
      <c r="F2" s="591" t="s">
        <v>948</v>
      </c>
      <c r="G2" s="616"/>
      <c r="H2" s="543"/>
    </row>
    <row r="3" spans="1:8" x14ac:dyDescent="0.35">
      <c r="A3" s="582">
        <v>10.1</v>
      </c>
      <c r="B3" s="583"/>
      <c r="C3" s="500" t="s">
        <v>906</v>
      </c>
      <c r="D3" s="584" t="s">
        <v>523</v>
      </c>
      <c r="E3" s="584"/>
      <c r="F3" s="585" t="s">
        <v>960</v>
      </c>
      <c r="G3" s="592"/>
      <c r="H3" s="547"/>
    </row>
    <row r="4" spans="1:8" x14ac:dyDescent="0.35">
      <c r="A4" s="432">
        <v>11.1</v>
      </c>
      <c r="B4" s="472"/>
      <c r="C4" s="490" t="s">
        <v>907</v>
      </c>
      <c r="D4" s="491" t="s">
        <v>523</v>
      </c>
      <c r="E4" s="491"/>
      <c r="F4" s="585" t="s">
        <v>960</v>
      </c>
      <c r="G4" s="593"/>
      <c r="H4" s="547"/>
    </row>
    <row r="5" spans="1:8" x14ac:dyDescent="0.35">
      <c r="A5" s="432">
        <v>12.1</v>
      </c>
      <c r="B5" s="472"/>
      <c r="C5" s="490" t="s">
        <v>908</v>
      </c>
      <c r="D5" s="491" t="s">
        <v>523</v>
      </c>
      <c r="E5" s="491"/>
      <c r="F5" s="585" t="s">
        <v>960</v>
      </c>
      <c r="G5" s="593"/>
      <c r="H5" s="547"/>
    </row>
    <row r="6" spans="1:8" x14ac:dyDescent="0.35">
      <c r="A6" s="432">
        <v>13.1</v>
      </c>
      <c r="B6" s="472"/>
      <c r="C6" s="490" t="s">
        <v>909</v>
      </c>
      <c r="D6" s="491" t="s">
        <v>523</v>
      </c>
      <c r="E6" s="491"/>
      <c r="F6" s="585" t="s">
        <v>960</v>
      </c>
      <c r="G6" s="593"/>
      <c r="H6" s="547"/>
    </row>
    <row r="7" spans="1:8" x14ac:dyDescent="0.35">
      <c r="A7" s="432">
        <v>14.1</v>
      </c>
      <c r="B7" s="472"/>
      <c r="C7" s="490" t="s">
        <v>910</v>
      </c>
      <c r="D7" s="491" t="s">
        <v>523</v>
      </c>
      <c r="E7" s="491"/>
      <c r="F7" s="585" t="s">
        <v>960</v>
      </c>
      <c r="G7" s="593"/>
      <c r="H7" s="547"/>
    </row>
    <row r="8" spans="1:8" x14ac:dyDescent="0.35">
      <c r="A8" s="432">
        <v>15.1</v>
      </c>
      <c r="B8" s="472"/>
      <c r="C8" s="490" t="s">
        <v>911</v>
      </c>
      <c r="D8" s="491" t="s">
        <v>523</v>
      </c>
      <c r="E8" s="491"/>
      <c r="F8" s="585" t="s">
        <v>960</v>
      </c>
      <c r="G8" s="593"/>
      <c r="H8" s="547"/>
    </row>
    <row r="9" spans="1:8" x14ac:dyDescent="0.35">
      <c r="A9" s="432">
        <v>16.100000000000001</v>
      </c>
      <c r="B9" s="472"/>
      <c r="C9" s="490" t="s">
        <v>912</v>
      </c>
      <c r="D9" s="491" t="s">
        <v>523</v>
      </c>
      <c r="E9" s="491"/>
      <c r="F9" s="585" t="s">
        <v>960</v>
      </c>
      <c r="G9" s="593"/>
      <c r="H9" s="547"/>
    </row>
    <row r="10" spans="1:8" x14ac:dyDescent="0.35">
      <c r="A10" s="432">
        <v>17.100000000000001</v>
      </c>
      <c r="B10" s="472"/>
      <c r="C10" s="490" t="s">
        <v>913</v>
      </c>
      <c r="D10" s="491" t="s">
        <v>523</v>
      </c>
      <c r="E10" s="491"/>
      <c r="F10" s="585" t="s">
        <v>960</v>
      </c>
      <c r="G10" s="593"/>
      <c r="H10" s="547"/>
    </row>
    <row r="11" spans="1:8" x14ac:dyDescent="0.35">
      <c r="A11" s="432">
        <v>18.100000000000001</v>
      </c>
      <c r="B11" s="472"/>
      <c r="C11" s="490" t="s">
        <v>914</v>
      </c>
      <c r="D11" s="491" t="s">
        <v>523</v>
      </c>
      <c r="E11" s="491"/>
      <c r="F11" s="585" t="s">
        <v>960</v>
      </c>
      <c r="G11" s="593"/>
      <c r="H11" s="547"/>
    </row>
    <row r="12" spans="1:8" x14ac:dyDescent="0.35">
      <c r="A12" s="432">
        <v>19.100000000000001</v>
      </c>
      <c r="B12" s="472"/>
      <c r="C12" s="490" t="s">
        <v>915</v>
      </c>
      <c r="D12" s="491" t="s">
        <v>523</v>
      </c>
      <c r="E12" s="491"/>
      <c r="F12" s="585" t="s">
        <v>960</v>
      </c>
      <c r="G12" s="593"/>
      <c r="H12" s="547"/>
    </row>
    <row r="13" spans="1:8" x14ac:dyDescent="0.35">
      <c r="A13" s="432">
        <v>20.100000000000001</v>
      </c>
      <c r="B13" s="472"/>
      <c r="C13" s="490" t="s">
        <v>916</v>
      </c>
      <c r="D13" s="491" t="s">
        <v>523</v>
      </c>
      <c r="E13" s="491"/>
      <c r="F13" s="585" t="s">
        <v>960</v>
      </c>
      <c r="G13" s="593"/>
      <c r="H13" s="547"/>
    </row>
    <row r="14" spans="1:8" x14ac:dyDescent="0.35">
      <c r="A14" s="432">
        <v>21.1</v>
      </c>
      <c r="B14" s="472"/>
      <c r="C14" s="490" t="s">
        <v>917</v>
      </c>
      <c r="D14" s="491" t="s">
        <v>523</v>
      </c>
      <c r="E14" s="491"/>
      <c r="F14" s="585" t="s">
        <v>960</v>
      </c>
      <c r="G14" s="593"/>
      <c r="H14" s="547"/>
    </row>
    <row r="15" spans="1:8" x14ac:dyDescent="0.35">
      <c r="A15" s="432">
        <v>22.1</v>
      </c>
      <c r="B15" s="472"/>
      <c r="C15" s="490" t="s">
        <v>918</v>
      </c>
      <c r="D15" s="491" t="s">
        <v>523</v>
      </c>
      <c r="E15" s="491"/>
      <c r="F15" s="585" t="s">
        <v>960</v>
      </c>
      <c r="G15" s="593"/>
      <c r="H15" s="547"/>
    </row>
    <row r="16" spans="1:8" x14ac:dyDescent="0.35">
      <c r="A16" s="432">
        <v>23.1</v>
      </c>
      <c r="B16" s="472"/>
      <c r="C16" s="490" t="s">
        <v>919</v>
      </c>
      <c r="D16" s="491" t="s">
        <v>523</v>
      </c>
      <c r="E16" s="491"/>
      <c r="F16" s="585" t="s">
        <v>960</v>
      </c>
      <c r="G16" s="593"/>
      <c r="H16" s="547"/>
    </row>
    <row r="17" spans="1:8" x14ac:dyDescent="0.35">
      <c r="A17" s="432">
        <v>24.1</v>
      </c>
      <c r="B17" s="472"/>
      <c r="C17" s="490" t="s">
        <v>920</v>
      </c>
      <c r="D17" s="491" t="s">
        <v>523</v>
      </c>
      <c r="E17" s="491"/>
      <c r="F17" s="585" t="s">
        <v>960</v>
      </c>
      <c r="G17" s="593"/>
      <c r="H17" s="547"/>
    </row>
    <row r="18" spans="1:8" x14ac:dyDescent="0.35">
      <c r="A18" s="432">
        <v>25.1</v>
      </c>
      <c r="B18" s="472"/>
      <c r="C18" s="490" t="s">
        <v>921</v>
      </c>
      <c r="D18" s="491" t="s">
        <v>523</v>
      </c>
      <c r="E18" s="491"/>
      <c r="F18" s="585" t="s">
        <v>960</v>
      </c>
      <c r="G18" s="593"/>
      <c r="H18" s="547"/>
    </row>
    <row r="19" spans="1:8" x14ac:dyDescent="0.35">
      <c r="A19" s="432">
        <v>26.1</v>
      </c>
      <c r="B19" s="472"/>
      <c r="C19" s="490" t="s">
        <v>922</v>
      </c>
      <c r="D19" s="491" t="s">
        <v>523</v>
      </c>
      <c r="E19" s="491"/>
      <c r="F19" s="585" t="s">
        <v>960</v>
      </c>
      <c r="G19" s="593"/>
      <c r="H19" s="547"/>
    </row>
    <row r="20" spans="1:8" x14ac:dyDescent="0.35">
      <c r="A20" s="432">
        <v>27.1</v>
      </c>
      <c r="B20" s="472"/>
      <c r="C20" s="490" t="s">
        <v>923</v>
      </c>
      <c r="D20" s="491" t="s">
        <v>523</v>
      </c>
      <c r="E20" s="491"/>
      <c r="F20" s="585" t="s">
        <v>960</v>
      </c>
      <c r="G20" s="593"/>
      <c r="H20" s="547"/>
    </row>
    <row r="21" spans="1:8" x14ac:dyDescent="0.35">
      <c r="A21" s="432">
        <v>28.1</v>
      </c>
      <c r="B21" s="472"/>
      <c r="C21" s="490" t="s">
        <v>924</v>
      </c>
      <c r="D21" s="491" t="s">
        <v>523</v>
      </c>
      <c r="E21" s="491"/>
      <c r="F21" s="585" t="s">
        <v>960</v>
      </c>
      <c r="G21" s="593"/>
      <c r="H21" s="547"/>
    </row>
    <row r="22" spans="1:8" x14ac:dyDescent="0.35">
      <c r="A22" s="432">
        <v>29.1</v>
      </c>
      <c r="B22" s="472"/>
      <c r="C22" s="490" t="s">
        <v>916</v>
      </c>
      <c r="D22" s="491" t="s">
        <v>523</v>
      </c>
      <c r="E22" s="491"/>
      <c r="F22" s="585" t="s">
        <v>960</v>
      </c>
      <c r="G22" s="593"/>
      <c r="H22" s="547"/>
    </row>
    <row r="23" spans="1:8" ht="29" x14ac:dyDescent="0.35">
      <c r="A23" s="432">
        <v>30.1</v>
      </c>
      <c r="B23" s="472"/>
      <c r="C23" s="492" t="s">
        <v>939</v>
      </c>
      <c r="D23" s="491" t="s">
        <v>523</v>
      </c>
      <c r="E23" s="491"/>
      <c r="F23" s="585" t="s">
        <v>960</v>
      </c>
      <c r="G23" s="593"/>
      <c r="H23" s="547"/>
    </row>
    <row r="24" spans="1:8" ht="29" x14ac:dyDescent="0.35">
      <c r="A24" s="432">
        <v>31.1</v>
      </c>
      <c r="B24" s="472"/>
      <c r="C24" s="492" t="s">
        <v>940</v>
      </c>
      <c r="D24" s="491" t="s">
        <v>523</v>
      </c>
      <c r="E24" s="491"/>
      <c r="F24" s="585" t="s">
        <v>960</v>
      </c>
      <c r="G24" s="593"/>
      <c r="H24" s="547"/>
    </row>
    <row r="25" spans="1:8" x14ac:dyDescent="0.35">
      <c r="A25" s="432">
        <v>32.1</v>
      </c>
      <c r="B25" s="472"/>
      <c r="C25" s="490" t="s">
        <v>925</v>
      </c>
      <c r="D25" s="491" t="s">
        <v>938</v>
      </c>
      <c r="E25" s="491"/>
      <c r="F25" s="585" t="s">
        <v>960</v>
      </c>
      <c r="G25" s="593"/>
      <c r="H25" s="547"/>
    </row>
    <row r="26" spans="1:8" x14ac:dyDescent="0.35">
      <c r="A26" s="432">
        <v>33.1</v>
      </c>
      <c r="B26" s="472"/>
      <c r="C26" s="490" t="s">
        <v>926</v>
      </c>
      <c r="D26" s="491" t="s">
        <v>938</v>
      </c>
      <c r="E26" s="491"/>
      <c r="F26" s="585" t="s">
        <v>960</v>
      </c>
      <c r="G26" s="593"/>
      <c r="H26" s="547"/>
    </row>
    <row r="27" spans="1:8" x14ac:dyDescent="0.35">
      <c r="A27" s="432">
        <v>34.1</v>
      </c>
      <c r="B27" s="472"/>
      <c r="C27" s="490" t="s">
        <v>927</v>
      </c>
      <c r="D27" s="491" t="s">
        <v>938</v>
      </c>
      <c r="E27" s="491"/>
      <c r="F27" s="585" t="s">
        <v>960</v>
      </c>
      <c r="G27" s="593"/>
      <c r="H27" s="547"/>
    </row>
    <row r="28" spans="1:8" x14ac:dyDescent="0.35">
      <c r="A28" s="432">
        <v>35.1</v>
      </c>
      <c r="B28" s="472"/>
      <c r="C28" s="490" t="s">
        <v>928</v>
      </c>
      <c r="D28" s="491" t="s">
        <v>938</v>
      </c>
      <c r="E28" s="491"/>
      <c r="F28" s="585" t="s">
        <v>960</v>
      </c>
      <c r="G28" s="593"/>
      <c r="H28" s="547"/>
    </row>
    <row r="29" spans="1:8" x14ac:dyDescent="0.35">
      <c r="A29" s="432">
        <v>36.1</v>
      </c>
      <c r="B29" s="472"/>
      <c r="C29" s="493" t="s">
        <v>929</v>
      </c>
      <c r="D29" s="494"/>
      <c r="E29" s="491"/>
      <c r="F29" s="585" t="s">
        <v>960</v>
      </c>
      <c r="G29" s="593"/>
      <c r="H29" s="547"/>
    </row>
    <row r="30" spans="1:8" x14ac:dyDescent="0.35">
      <c r="A30" s="432">
        <v>37.1</v>
      </c>
      <c r="B30" s="472"/>
      <c r="C30" s="495" t="s">
        <v>930</v>
      </c>
      <c r="D30" s="496" t="s">
        <v>523</v>
      </c>
      <c r="E30" s="491"/>
      <c r="F30" s="585" t="s">
        <v>960</v>
      </c>
      <c r="G30" s="593"/>
      <c r="H30" s="547"/>
    </row>
    <row r="31" spans="1:8" x14ac:dyDescent="0.35">
      <c r="A31" s="432">
        <v>38.1</v>
      </c>
      <c r="B31" s="472"/>
      <c r="C31" s="495" t="s">
        <v>931</v>
      </c>
      <c r="D31" s="496" t="s">
        <v>523</v>
      </c>
      <c r="E31" s="491"/>
      <c r="F31" s="585" t="s">
        <v>960</v>
      </c>
      <c r="G31" s="593"/>
      <c r="H31" s="547"/>
    </row>
    <row r="32" spans="1:8" x14ac:dyDescent="0.35">
      <c r="A32" s="432">
        <v>39.1</v>
      </c>
      <c r="B32" s="472"/>
      <c r="C32" s="495" t="s">
        <v>932</v>
      </c>
      <c r="D32" s="496" t="s">
        <v>523</v>
      </c>
      <c r="E32" s="491"/>
      <c r="F32" s="585" t="s">
        <v>960</v>
      </c>
      <c r="G32" s="593"/>
      <c r="H32" s="547"/>
    </row>
    <row r="33" spans="1:8" x14ac:dyDescent="0.35">
      <c r="A33" s="432">
        <v>40.1</v>
      </c>
      <c r="B33" s="472"/>
      <c r="C33" s="495" t="s">
        <v>933</v>
      </c>
      <c r="D33" s="496" t="s">
        <v>523</v>
      </c>
      <c r="E33" s="491"/>
      <c r="F33" s="585" t="s">
        <v>960</v>
      </c>
      <c r="G33" s="593"/>
      <c r="H33" s="547"/>
    </row>
    <row r="34" spans="1:8" x14ac:dyDescent="0.35">
      <c r="A34" s="432">
        <v>41.1</v>
      </c>
      <c r="B34" s="472"/>
      <c r="C34" s="495" t="s">
        <v>934</v>
      </c>
      <c r="D34" s="496" t="s">
        <v>523</v>
      </c>
      <c r="E34" s="491"/>
      <c r="F34" s="585" t="s">
        <v>960</v>
      </c>
      <c r="G34" s="593"/>
      <c r="H34" s="547"/>
    </row>
    <row r="35" spans="1:8" x14ac:dyDescent="0.35">
      <c r="A35" s="432">
        <v>42.1</v>
      </c>
      <c r="B35" s="472"/>
      <c r="C35" s="495" t="s">
        <v>935</v>
      </c>
      <c r="D35" s="496" t="s">
        <v>523</v>
      </c>
      <c r="E35" s="491"/>
      <c r="F35" s="585" t="s">
        <v>960</v>
      </c>
      <c r="G35" s="593"/>
      <c r="H35" s="547"/>
    </row>
    <row r="36" spans="1:8" x14ac:dyDescent="0.35">
      <c r="A36" s="432">
        <v>43.1</v>
      </c>
      <c r="B36" s="472"/>
      <c r="C36" s="495" t="s">
        <v>936</v>
      </c>
      <c r="D36" s="496" t="s">
        <v>523</v>
      </c>
      <c r="E36" s="491"/>
      <c r="F36" s="585" t="s">
        <v>960</v>
      </c>
      <c r="G36" s="593"/>
      <c r="H36" s="547"/>
    </row>
    <row r="37" spans="1:8" x14ac:dyDescent="0.35">
      <c r="A37" s="473">
        <v>44.1</v>
      </c>
      <c r="B37" s="474"/>
      <c r="C37" s="497" t="s">
        <v>937</v>
      </c>
      <c r="D37" s="498" t="s">
        <v>523</v>
      </c>
      <c r="E37" s="491"/>
      <c r="F37" s="585" t="s">
        <v>960</v>
      </c>
      <c r="G37" s="593"/>
      <c r="H37" s="547"/>
    </row>
    <row r="38" spans="1:8" x14ac:dyDescent="0.35">
      <c r="A38" s="432">
        <v>44.2</v>
      </c>
      <c r="B38" s="472"/>
      <c r="C38" s="495" t="s">
        <v>941</v>
      </c>
      <c r="D38" s="496" t="s">
        <v>212</v>
      </c>
      <c r="E38" s="491"/>
      <c r="F38" s="585" t="s">
        <v>960</v>
      </c>
      <c r="G38" s="593"/>
      <c r="H38" s="547"/>
    </row>
    <row r="39" spans="1:8" ht="15" thickBot="1" x14ac:dyDescent="0.4">
      <c r="A39" s="483">
        <v>44.3</v>
      </c>
      <c r="B39" s="474"/>
      <c r="C39" s="497" t="s">
        <v>954</v>
      </c>
      <c r="D39" s="498" t="s">
        <v>669</v>
      </c>
      <c r="E39" s="494"/>
      <c r="F39" s="585" t="s">
        <v>960</v>
      </c>
      <c r="G39" s="594"/>
      <c r="H39" s="547"/>
    </row>
    <row r="40" spans="1:8" ht="15" thickBot="1" x14ac:dyDescent="0.4">
      <c r="A40" s="576" t="s">
        <v>667</v>
      </c>
      <c r="B40" s="577"/>
      <c r="C40" s="578"/>
      <c r="D40" s="452"/>
      <c r="E40" s="579"/>
      <c r="F40" s="580"/>
      <c r="G40" s="581"/>
      <c r="H40" s="547"/>
    </row>
  </sheetData>
  <mergeCells count="1">
    <mergeCell ref="G1:G2"/>
  </mergeCells>
  <pageMargins left="0.7" right="0.7" top="0.75" bottom="0.75" header="0.3" footer="0.3"/>
  <pageSetup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56A84-63C1-4569-B80A-7CAD0AEA1AF7}">
  <dimension ref="A1:H14"/>
  <sheetViews>
    <sheetView tabSelected="1" view="pageBreakPreview" zoomScale="90" zoomScaleNormal="100" zoomScaleSheetLayoutView="90" workbookViewId="0">
      <selection activeCell="C3" sqref="C3"/>
    </sheetView>
  </sheetViews>
  <sheetFormatPr defaultRowHeight="14.5" x14ac:dyDescent="0.35"/>
  <cols>
    <col min="1" max="1" width="5.1796875" bestFit="1" customWidth="1"/>
    <col min="2" max="2" width="45.54296875" customWidth="1"/>
    <col min="3" max="3" width="14.453125" customWidth="1"/>
    <col min="4" max="4" width="20.81640625" customWidth="1"/>
    <col min="5" max="5" width="10.453125" customWidth="1"/>
    <col min="6" max="6" width="8.81640625" customWidth="1"/>
    <col min="7" max="7" width="15.81640625" customWidth="1"/>
  </cols>
  <sheetData>
    <row r="1" spans="1:8" ht="15" thickBot="1" x14ac:dyDescent="0.4"/>
    <row r="2" spans="1:8" ht="15" thickBot="1" x14ac:dyDescent="0.4">
      <c r="A2" s="499" t="s">
        <v>669</v>
      </c>
      <c r="B2" s="480" t="s">
        <v>493</v>
      </c>
      <c r="C2" s="478" t="s">
        <v>497</v>
      </c>
    </row>
    <row r="3" spans="1:8" x14ac:dyDescent="0.35">
      <c r="A3" s="500">
        <v>1</v>
      </c>
      <c r="B3" s="479" t="s">
        <v>500</v>
      </c>
      <c r="C3" s="503">
        <f>+' Proposed Control'!G21*G3</f>
        <v>0</v>
      </c>
      <c r="G3" s="470"/>
    </row>
    <row r="4" spans="1:8" x14ac:dyDescent="0.35">
      <c r="A4" s="490">
        <v>2</v>
      </c>
      <c r="B4" s="458" t="s">
        <v>702</v>
      </c>
      <c r="C4" s="501">
        <f>+' Proposed Control'!G31</f>
        <v>0</v>
      </c>
      <c r="E4" s="470"/>
      <c r="H4" s="471"/>
    </row>
    <row r="5" spans="1:8" x14ac:dyDescent="0.35">
      <c r="A5" s="490">
        <v>3</v>
      </c>
      <c r="B5" s="458" t="s">
        <v>883</v>
      </c>
      <c r="C5" s="501">
        <f>+' Proposed Control'!G44</f>
        <v>0</v>
      </c>
      <c r="E5" s="470"/>
      <c r="H5" s="471"/>
    </row>
    <row r="6" spans="1:8" x14ac:dyDescent="0.35">
      <c r="A6" s="490">
        <v>4</v>
      </c>
      <c r="B6" s="458" t="s">
        <v>548</v>
      </c>
      <c r="C6" s="501">
        <f>+' Proposed Control'!G65</f>
        <v>0</v>
      </c>
      <c r="E6" s="470"/>
      <c r="H6" s="471"/>
    </row>
    <row r="7" spans="1:8" ht="25" x14ac:dyDescent="0.35">
      <c r="A7" s="490">
        <v>5</v>
      </c>
      <c r="B7" s="458" t="s">
        <v>549</v>
      </c>
      <c r="C7" s="501">
        <f>+' Proposed Control'!G82</f>
        <v>0</v>
      </c>
      <c r="E7" s="470"/>
      <c r="H7" s="471"/>
    </row>
    <row r="8" spans="1:8" x14ac:dyDescent="0.35">
      <c r="A8" s="490">
        <v>6.1</v>
      </c>
      <c r="B8" s="441" t="s">
        <v>574</v>
      </c>
      <c r="C8" s="501">
        <f>+' Proposed Control'!G102</f>
        <v>0</v>
      </c>
      <c r="E8" s="470"/>
      <c r="H8" s="471"/>
    </row>
    <row r="9" spans="1:8" x14ac:dyDescent="0.35">
      <c r="A9" s="490">
        <v>6.2</v>
      </c>
      <c r="B9" s="458" t="s">
        <v>817</v>
      </c>
      <c r="C9" s="501">
        <f>+' Proposed Control'!G118</f>
        <v>0</v>
      </c>
      <c r="E9" s="470"/>
      <c r="H9" s="471"/>
    </row>
    <row r="10" spans="1:8" x14ac:dyDescent="0.35">
      <c r="A10" s="490">
        <v>7</v>
      </c>
      <c r="B10" s="441" t="s">
        <v>582</v>
      </c>
      <c r="C10" s="501">
        <f>+' Proposed Control'!G165</f>
        <v>0</v>
      </c>
      <c r="E10" s="470"/>
      <c r="H10" s="471"/>
    </row>
    <row r="11" spans="1:8" x14ac:dyDescent="0.35">
      <c r="A11" s="490">
        <v>8</v>
      </c>
      <c r="B11" s="441" t="s">
        <v>583</v>
      </c>
      <c r="C11" s="501">
        <f>+' Proposed Control'!G370</f>
        <v>0</v>
      </c>
      <c r="E11" s="470"/>
      <c r="H11" s="471"/>
    </row>
    <row r="12" spans="1:8" x14ac:dyDescent="0.35">
      <c r="A12" s="490">
        <v>9</v>
      </c>
      <c r="B12" s="459" t="s">
        <v>655</v>
      </c>
      <c r="C12" s="501">
        <f>+' Proposed Control'!G378</f>
        <v>0</v>
      </c>
      <c r="E12" s="470"/>
      <c r="H12" s="471"/>
    </row>
    <row r="13" spans="1:8" x14ac:dyDescent="0.35">
      <c r="A13" s="490">
        <v>10</v>
      </c>
      <c r="B13" s="459" t="s">
        <v>942</v>
      </c>
      <c r="C13" s="501">
        <v>0</v>
      </c>
      <c r="E13" s="470"/>
      <c r="H13" s="471"/>
    </row>
    <row r="14" spans="1:8" x14ac:dyDescent="0.35">
      <c r="A14" s="490"/>
      <c r="B14" s="502" t="s">
        <v>884</v>
      </c>
      <c r="C14" s="501">
        <f>SUM(C4:C13)+E13</f>
        <v>0</v>
      </c>
      <c r="E14" s="470"/>
      <c r="H14" s="471"/>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Terrace and Stormwater Drainage</vt:lpstr>
      <vt:lpstr>COLTO 2100</vt:lpstr>
      <vt:lpstr> Proposed Control</vt:lpstr>
      <vt:lpstr> Proposed Misc</vt:lpstr>
      <vt:lpstr>Summary</vt:lpstr>
      <vt:lpstr>' Proposed Control'!Print_Area</vt:lpstr>
      <vt:lpstr>' Proposed Misc'!Print_Area</vt:lpstr>
      <vt:lpstr>'Terrace and Stormwater Drainage'!Print_Area</vt:lpstr>
    </vt:vector>
  </TitlesOfParts>
  <Company>SSI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tebohom</dc:creator>
  <cp:lastModifiedBy>Sboniso Mkhabela</cp:lastModifiedBy>
  <cp:lastPrinted>2020-11-10T12:31:49Z</cp:lastPrinted>
  <dcterms:created xsi:type="dcterms:W3CDTF">2011-11-21T05:56:28Z</dcterms:created>
  <dcterms:modified xsi:type="dcterms:W3CDTF">2025-07-29T10:55:04Z</dcterms:modified>
</cp:coreProperties>
</file>