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mkhabesg\Documents\COVIC 19\2025 - 2026\Contracts 2025\Substation Contract\"/>
    </mc:Choice>
  </mc:AlternateContent>
  <xr:revisionPtr revIDLastSave="0" documentId="13_ncr:1_{7D6C84DB-E451-41EB-8AB4-CA4C3EC9A53A}" xr6:coauthVersionLast="47" xr6:coauthVersionMax="47" xr10:uidLastSave="{00000000-0000-0000-0000-000000000000}"/>
  <bookViews>
    <workbookView xWindow="-110" yWindow="-110" windowWidth="19420" windowHeight="10300" activeTab="1" xr2:uid="{00000000-000D-0000-FFFF-FFFF00000000}"/>
  </bookViews>
  <sheets>
    <sheet name="Preliminaries " sheetId="6" r:id="rId1"/>
    <sheet name="Civil and Primary Plant BOQ" sheetId="1" r:id="rId2"/>
    <sheet name="P&amp;G's guideline" sheetId="9" r:id="rId3"/>
    <sheet name="CPI" sheetId="7" state="hidden" r:id="rId4"/>
    <sheet name=" BOQ Summary" sheetId="3" state="hidden" r:id="rId5"/>
    <sheet name="Payment Certificate" sheetId="5" state="hidden" r:id="rId6"/>
    <sheet name="Summary" sheetId="2" state="hidden" r:id="rId7"/>
  </sheets>
  <definedNames>
    <definedName name="_xlnm.Print_Area" localSheetId="1">'Civil and Primary Plant BOQ'!$A$1:$I$988</definedName>
    <definedName name="_xlnm.Print_Area" localSheetId="2">'P&amp;G''s guideline'!$A$1:$J$8</definedName>
    <definedName name="_xlnm.Print_Area" localSheetId="6">Summary!$A$1:$N$29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7" l="1"/>
  <c r="O19" i="2" l="1"/>
  <c r="N19" i="2"/>
  <c r="K19" i="2"/>
  <c r="L19" i="2" s="1"/>
  <c r="M19" i="2" s="1"/>
  <c r="J19" i="2"/>
  <c r="I19" i="2"/>
  <c r="H19" i="2"/>
  <c r="G19" i="2"/>
  <c r="F19" i="2"/>
  <c r="E19" i="2"/>
  <c r="D19" i="2"/>
  <c r="C19" i="2"/>
  <c r="O18" i="2"/>
  <c r="N18" i="2"/>
  <c r="K18" i="2"/>
  <c r="L18" i="2" s="1"/>
  <c r="M18" i="2" s="1"/>
  <c r="J18" i="2"/>
  <c r="I18" i="2"/>
  <c r="H18" i="2"/>
  <c r="G18" i="2"/>
  <c r="F18" i="2"/>
  <c r="E18" i="2"/>
  <c r="D18" i="2"/>
  <c r="C18" i="2"/>
  <c r="O17" i="2"/>
  <c r="N17" i="2"/>
  <c r="L17" i="2"/>
  <c r="M17" i="2" s="1"/>
  <c r="K17" i="2"/>
  <c r="J17" i="2"/>
  <c r="I17" i="2"/>
  <c r="H17" i="2"/>
  <c r="G17" i="2"/>
  <c r="F17" i="2"/>
  <c r="E17" i="2"/>
  <c r="D17" i="2"/>
  <c r="C17" i="2"/>
  <c r="O16" i="2"/>
  <c r="N16" i="2"/>
  <c r="K16" i="2"/>
  <c r="L16" i="2" s="1"/>
  <c r="M16" i="2" s="1"/>
  <c r="J16" i="2"/>
  <c r="I16" i="2"/>
  <c r="H16" i="2"/>
  <c r="G16" i="2"/>
  <c r="F16" i="2"/>
  <c r="E16" i="2"/>
  <c r="D16" i="2"/>
  <c r="O15" i="2"/>
  <c r="N15" i="2"/>
  <c r="K15" i="2"/>
  <c r="L15" i="2" s="1"/>
  <c r="J15" i="2"/>
  <c r="I15" i="2"/>
  <c r="H15" i="2"/>
  <c r="G15" i="2"/>
  <c r="F15" i="2"/>
  <c r="E15" i="2"/>
  <c r="D15" i="2"/>
  <c r="C15" i="2"/>
  <c r="O14" i="2"/>
  <c r="N14" i="2"/>
  <c r="K14" i="2"/>
  <c r="J14" i="2"/>
  <c r="I14" i="2"/>
  <c r="H14" i="2"/>
  <c r="G14" i="2"/>
  <c r="F14" i="2"/>
  <c r="E14" i="2"/>
  <c r="D14" i="2"/>
  <c r="C14" i="2"/>
  <c r="L14" i="2" s="1"/>
  <c r="O13" i="2"/>
  <c r="N13" i="2"/>
  <c r="K13" i="2"/>
  <c r="J13" i="2"/>
  <c r="I13" i="2"/>
  <c r="H13" i="2"/>
  <c r="G13" i="2"/>
  <c r="F13" i="2"/>
  <c r="E13" i="2"/>
  <c r="D13" i="2"/>
  <c r="C13" i="2"/>
  <c r="L13" i="2" s="1"/>
  <c r="O12" i="2"/>
  <c r="N12" i="2"/>
  <c r="K12" i="2"/>
  <c r="L12" i="2" s="1"/>
  <c r="J12" i="2"/>
  <c r="I12" i="2"/>
  <c r="H12" i="2"/>
  <c r="G12" i="2"/>
  <c r="F12" i="2"/>
  <c r="E12" i="2"/>
  <c r="D12" i="2"/>
  <c r="C12" i="2"/>
  <c r="O11" i="2"/>
  <c r="N11" i="2"/>
  <c r="K11" i="2"/>
  <c r="J11" i="2"/>
  <c r="I11" i="2"/>
  <c r="H11" i="2"/>
  <c r="G11" i="2"/>
  <c r="F11" i="2"/>
  <c r="E11" i="2"/>
  <c r="D11" i="2"/>
  <c r="C11" i="2"/>
  <c r="L11" i="2" s="1"/>
  <c r="O10" i="2"/>
  <c r="N10" i="2"/>
  <c r="K10" i="2"/>
  <c r="L10" i="2" s="1"/>
  <c r="J10" i="2"/>
  <c r="I10" i="2"/>
  <c r="H10" i="2"/>
  <c r="G10" i="2"/>
  <c r="F10" i="2"/>
  <c r="E10" i="2"/>
  <c r="D10" i="2"/>
  <c r="C10" i="2"/>
  <c r="O9" i="2"/>
  <c r="N9" i="2"/>
  <c r="K9" i="2"/>
  <c r="J9" i="2"/>
  <c r="I9" i="2"/>
  <c r="H9" i="2"/>
  <c r="G9" i="2"/>
  <c r="F9" i="2"/>
  <c r="E9" i="2"/>
  <c r="D9" i="2"/>
  <c r="C9" i="2"/>
  <c r="L9" i="2" s="1"/>
  <c r="O8" i="2"/>
  <c r="N8" i="2"/>
  <c r="K8" i="2"/>
  <c r="L8" i="2" s="1"/>
  <c r="J8" i="2"/>
  <c r="I8" i="2"/>
  <c r="H8" i="2"/>
  <c r="G8" i="2"/>
  <c r="F8" i="2"/>
  <c r="E8" i="2"/>
  <c r="D8" i="2"/>
  <c r="C8" i="2"/>
  <c r="O7" i="2"/>
  <c r="N7" i="2"/>
  <c r="K7" i="2"/>
  <c r="J7" i="2"/>
  <c r="I7" i="2"/>
  <c r="H7" i="2"/>
  <c r="G7" i="2"/>
  <c r="F7" i="2"/>
  <c r="E7" i="2"/>
  <c r="D7" i="2"/>
  <c r="C7" i="2"/>
  <c r="L7" i="2" s="1"/>
  <c r="O5" i="2"/>
  <c r="N5" i="2"/>
  <c r="K5" i="2"/>
  <c r="L5" i="2" s="1"/>
  <c r="J5" i="2"/>
  <c r="I5" i="2"/>
  <c r="H5" i="2"/>
  <c r="G5" i="2"/>
  <c r="F5" i="2"/>
  <c r="E5" i="2"/>
  <c r="D5" i="2"/>
  <c r="C5" i="2"/>
  <c r="O4" i="2"/>
  <c r="O20" i="2" s="1"/>
  <c r="N4" i="2"/>
  <c r="N20" i="2" s="1"/>
  <c r="K4" i="2"/>
  <c r="K20" i="2" s="1"/>
  <c r="J4" i="2"/>
  <c r="J20" i="2" s="1"/>
  <c r="I4" i="2"/>
  <c r="I20" i="2" s="1"/>
  <c r="H4" i="2"/>
  <c r="H20" i="2" s="1"/>
  <c r="G4" i="2"/>
  <c r="G20" i="2" s="1"/>
  <c r="F4" i="2"/>
  <c r="F20" i="2" s="1"/>
  <c r="E4" i="2"/>
  <c r="E20" i="2" s="1"/>
  <c r="D4" i="2"/>
  <c r="D20" i="2" s="1"/>
  <c r="C4" i="2"/>
  <c r="G30" i="5"/>
  <c r="G28" i="5"/>
  <c r="F25" i="5"/>
  <c r="G24" i="5"/>
  <c r="D5" i="3"/>
  <c r="Q10" i="2" l="1"/>
  <c r="Q14" i="2"/>
  <c r="M14" i="2"/>
  <c r="D3" i="3"/>
  <c r="D2" i="3" s="1"/>
  <c r="C7" i="3"/>
  <c r="C9" i="3"/>
  <c r="Q8" i="2"/>
  <c r="M8" i="2"/>
  <c r="Q5" i="2"/>
  <c r="M5" i="2"/>
  <c r="C16" i="3"/>
  <c r="Q12" i="2"/>
  <c r="Q19" i="2"/>
  <c r="D15" i="3"/>
  <c r="C12" i="3"/>
  <c r="D12" i="3"/>
  <c r="C15" i="3"/>
  <c r="C18" i="3"/>
  <c r="M10" i="2"/>
  <c r="C3" i="3"/>
  <c r="D4" i="3"/>
  <c r="C8" i="3"/>
  <c r="D6" i="3"/>
  <c r="D8" i="3"/>
  <c r="D9" i="3"/>
  <c r="C5" i="3"/>
  <c r="D7" i="3"/>
  <c r="C4" i="3"/>
  <c r="C6" i="3"/>
  <c r="D10" i="3"/>
  <c r="C11" i="3"/>
  <c r="D11" i="3"/>
  <c r="C10" i="3"/>
  <c r="C13" i="3"/>
  <c r="C20" i="2"/>
  <c r="L4" i="2"/>
  <c r="M7" i="2"/>
  <c r="Q7" i="2"/>
  <c r="M9" i="2"/>
  <c r="Q9" i="2"/>
  <c r="C14" i="3"/>
  <c r="M15" i="2"/>
  <c r="Q15" i="2"/>
  <c r="C17" i="3"/>
  <c r="M13" i="2"/>
  <c r="Q13" i="2"/>
  <c r="D13" i="3"/>
  <c r="D14" i="3"/>
  <c r="D16" i="3"/>
  <c r="M11" i="2"/>
  <c r="Q11" i="2"/>
  <c r="M12" i="2"/>
  <c r="Q17" i="2"/>
  <c r="F26" i="5"/>
  <c r="F29" i="5" s="1"/>
  <c r="F31" i="5" s="1"/>
  <c r="F32" i="5" s="1"/>
  <c r="F33" i="5" s="1"/>
  <c r="F34" i="5" s="1"/>
  <c r="Q16" i="2"/>
  <c r="Q18" i="2"/>
  <c r="D17" i="3" l="1"/>
  <c r="G3" i="3" s="1"/>
  <c r="D18" i="3"/>
  <c r="F3" i="3"/>
  <c r="C2" i="3" s="1"/>
  <c r="C19" i="3" s="1"/>
  <c r="L20" i="2"/>
  <c r="M4" i="2"/>
  <c r="M20" i="2" s="1"/>
  <c r="Q4" i="2"/>
  <c r="Q20" i="2" s="1"/>
  <c r="P20" i="2" l="1"/>
  <c r="D19" i="3"/>
  <c r="E23" i="5" s="1"/>
  <c r="G23" i="5" s="1"/>
  <c r="E25" i="5" l="1"/>
  <c r="G25" i="5" s="1"/>
  <c r="E26" i="5" l="1"/>
  <c r="G26" i="5" s="1"/>
  <c r="G29" i="5" s="1"/>
  <c r="G31" i="5" s="1"/>
  <c r="G32" i="5" s="1"/>
  <c r="G33" i="5" s="1"/>
  <c r="E29" i="5" l="1"/>
  <c r="E31" i="5" s="1"/>
  <c r="E32" i="5" s="1"/>
  <c r="E33" i="5" s="1"/>
  <c r="E34" i="5" s="1"/>
  <c r="G34" i="5" s="1"/>
</calcChain>
</file>

<file path=xl/sharedStrings.xml><?xml version="1.0" encoding="utf-8"?>
<sst xmlns="http://schemas.openxmlformats.org/spreadsheetml/2006/main" count="4029" uniqueCount="2143">
  <si>
    <t>Item No.</t>
  </si>
  <si>
    <t>Refer</t>
  </si>
  <si>
    <t>Description of the item</t>
  </si>
  <si>
    <t>Unit</t>
  </si>
  <si>
    <t>Rate</t>
  </si>
  <si>
    <t>Price (R)</t>
  </si>
  <si>
    <t>Supply</t>
  </si>
  <si>
    <t>Install/Erect</t>
  </si>
  <si>
    <t>PRELIMINARIES</t>
  </si>
  <si>
    <t>Eskom’s specific requirements</t>
  </si>
  <si>
    <t>item</t>
  </si>
  <si>
    <t>R</t>
  </si>
  <si>
    <t>m²</t>
  </si>
  <si>
    <t>INSTALLATION OF EARTH GRID</t>
  </si>
  <si>
    <r>
      <rPr>
        <b/>
        <u/>
        <sz val="10"/>
        <color theme="1"/>
        <rFont val="Arial"/>
        <family val="2"/>
      </rPr>
      <t>Complete earth grid</t>
    </r>
    <r>
      <rPr>
        <sz val="10"/>
        <color theme="1"/>
        <rFont val="Arial"/>
        <family val="2"/>
      </rPr>
      <t xml:space="preserve">
Supply, Transport to site and Install as per earth grid drawing including all excavations, backfilling and compaction</t>
    </r>
  </si>
  <si>
    <t>3.1.1</t>
  </si>
  <si>
    <t>10 mm round copper main earth grid</t>
  </si>
  <si>
    <t>m</t>
  </si>
  <si>
    <t>3.1.2</t>
  </si>
  <si>
    <t>10 mm round copper for earth tails connected from reinforcement of trfr plinths, slipways and runway to main earth grid</t>
  </si>
  <si>
    <t>3.1.3</t>
  </si>
  <si>
    <t>50 mm x 3 mm flat copper for earth tails connected to the main earth grid from equipment foundations, transformer kerbing reinforcement and fence (to the fence and fence corner gate post CGP)</t>
  </si>
  <si>
    <t>3.1.4</t>
  </si>
  <si>
    <r>
      <t xml:space="preserve">80 x 6 mm x 1.2 m long galvanised steel strap bolted to trfr tank and connected to trfr holding down bolts for earthing of transformers.
</t>
    </r>
    <r>
      <rPr>
        <b/>
        <sz val="10"/>
        <color theme="1"/>
        <rFont val="Arial"/>
        <family val="2"/>
      </rPr>
      <t xml:space="preserve">Note: </t>
    </r>
    <r>
      <rPr>
        <sz val="10"/>
        <color theme="1"/>
        <rFont val="Arial"/>
        <family val="2"/>
      </rPr>
      <t xml:space="preserve">
This is to be measured on site once the transformers have been installed</t>
    </r>
  </si>
  <si>
    <t>each</t>
  </si>
  <si>
    <t>3.1.5</t>
  </si>
  <si>
    <t>50 mm x 3 mm flat copper for earth tails for building earthing of panels.
This earthing should run on cable rack.</t>
  </si>
  <si>
    <t>3.1.6</t>
  </si>
  <si>
    <t>50 mm x 3 mm flat copper for battery room</t>
  </si>
  <si>
    <t>D-DT-5240
Sheet 11</t>
  </si>
  <si>
    <r>
      <rPr>
        <b/>
        <u/>
        <sz val="10"/>
        <color theme="1"/>
        <rFont val="Arial"/>
        <family val="2"/>
      </rPr>
      <t>Sacrificial earth anodes</t>
    </r>
    <r>
      <rPr>
        <sz val="10"/>
        <color theme="1"/>
        <rFont val="Arial"/>
        <family val="2"/>
      </rPr>
      <t xml:space="preserve">
Supply, Transport to site and Install including all excavations, backfilling and compaction</t>
    </r>
  </si>
  <si>
    <t>3.2.1</t>
  </si>
  <si>
    <t>Sacrificial earth mat anodes</t>
  </si>
  <si>
    <t>3.2.2</t>
  </si>
  <si>
    <t>10 mm round copper from main earth grid to sacrificial earth anode</t>
  </si>
  <si>
    <t>D-DT-5240</t>
  </si>
  <si>
    <r>
      <t xml:space="preserve">Joints/Bonding
</t>
    </r>
    <r>
      <rPr>
        <sz val="10"/>
        <color theme="1"/>
        <rFont val="Arial"/>
        <family val="2"/>
      </rPr>
      <t>Bond all foundation copper to main earth grid of the substation as per earthing standard and foundation drawings.</t>
    </r>
  </si>
  <si>
    <t>3.3.1</t>
  </si>
  <si>
    <t>D-DT-5240
Sheet 1&amp;2</t>
  </si>
  <si>
    <t>Main earth grid brazing; 10 mm round to 10 mm round</t>
  </si>
  <si>
    <t>3.3.2</t>
  </si>
  <si>
    <t>Main earth grid brazing to earth tails (all foundations, control room, fence, etc.) ; 10 mm round to 50 mm x 3 mm flat</t>
  </si>
  <si>
    <t>3.3.3</t>
  </si>
  <si>
    <t>Main earth grid brazing to earth tails (reinforcing of trfr plinths, slipways and runway, sacrificial earths); 10 mm round to 10 mm round</t>
  </si>
  <si>
    <t>3.3.4</t>
  </si>
  <si>
    <t>D-DT-5240
Sheet 1, 2, 5, 6, 7 &amp; 8</t>
  </si>
  <si>
    <r>
      <t xml:space="preserve">Earth tail to foundation / plinth copper brazing; 50 mm x 3 mm flat to 50 mm x 3 mm flat. 
</t>
    </r>
    <r>
      <rPr>
        <b/>
        <sz val="10"/>
        <color rgb="FF000000"/>
        <rFont val="Arial"/>
        <family val="2"/>
      </rPr>
      <t>Note:</t>
    </r>
    <r>
      <rPr>
        <sz val="10"/>
        <color rgb="FF000000"/>
        <rFont val="Arial"/>
        <family val="2"/>
      </rPr>
      <t xml:space="preserve"> Copper quantified in the main BOM is for the earth grid only, and not for the earthing of the hold-down bolts. 
Copper for the holding down bolts to be priced and allowed for with the foundations.</t>
    </r>
  </si>
  <si>
    <t>3.3.5</t>
  </si>
  <si>
    <t>D-DT-5240
Sheet 1, 2 &amp; 9</t>
  </si>
  <si>
    <t>50 mm x 3 mm flat copper bolted to corner gate posts and intermediate posts and fence</t>
  </si>
  <si>
    <t>3.3.6</t>
  </si>
  <si>
    <t>D-DT-5240
Sheet 1, 2 &amp; 11</t>
  </si>
  <si>
    <t>Silbralloy brazing for connecting 10mm round to rail (sacrificial earth)</t>
  </si>
  <si>
    <t>3.3.7</t>
  </si>
  <si>
    <t>D-DT-5240
Sheet 1, 2 &amp; 5</t>
  </si>
  <si>
    <t>80 x 6 mm x 1.2 m long galvanised steel strap bolted to trfr tank and connected to trfr holding down bolts for earthing of transformers. (2 connections per strap)</t>
  </si>
  <si>
    <t>Testing:</t>
  </si>
  <si>
    <t>3.4.1</t>
  </si>
  <si>
    <t>FACILITIES</t>
  </si>
  <si>
    <t>Control Room</t>
  </si>
  <si>
    <t>4.1.1</t>
  </si>
  <si>
    <t>5A</t>
  </si>
  <si>
    <t>2-NT/769
Sheet 3</t>
  </si>
  <si>
    <t>CIVIL WORK</t>
  </si>
  <si>
    <r>
      <t>Foundations:</t>
    </r>
    <r>
      <rPr>
        <sz val="10"/>
        <color theme="1"/>
        <rFont val="Arial"/>
        <family val="2"/>
      </rPr>
      <t xml:space="preserve"> Excavate, dispose of waste, supply and pour complete support foundations with holding down bolts and earth connections detailed in the drawings including D-DT-5240:</t>
    </r>
  </si>
  <si>
    <t>5.1.1</t>
  </si>
  <si>
    <t>5.1.2</t>
  </si>
  <si>
    <t>5.1.3</t>
  </si>
  <si>
    <t>5.1.4</t>
  </si>
  <si>
    <t>5.1.5</t>
  </si>
  <si>
    <t>5.1.6</t>
  </si>
  <si>
    <t>5.1.7</t>
  </si>
  <si>
    <t>5.1.8</t>
  </si>
  <si>
    <t>5.1.9</t>
  </si>
  <si>
    <t>5.1.10</t>
  </si>
  <si>
    <t>5.1.11</t>
  </si>
  <si>
    <r>
      <rPr>
        <b/>
        <u/>
        <sz val="10"/>
        <color rgb="FF000000"/>
        <rFont val="Arial"/>
        <family val="2"/>
      </rPr>
      <t>Kerbing</t>
    </r>
    <r>
      <rPr>
        <sz val="10"/>
        <color rgb="FF000000"/>
        <rFont val="Arial"/>
        <family val="2"/>
      </rPr>
      <t xml:space="preserve">
Supply, transport to site and install</t>
    </r>
  </si>
  <si>
    <t>5.2.1</t>
  </si>
  <si>
    <t>Concrete kerbing</t>
  </si>
  <si>
    <t>Yard Stone</t>
  </si>
  <si>
    <t>5.3.1</t>
  </si>
  <si>
    <t>SCSASABK2 Rev. 0</t>
  </si>
  <si>
    <t>Supply, transport to site and spread a 150mm thick layer of 25mm-38mm stones.</t>
  </si>
  <si>
    <t>5B</t>
  </si>
  <si>
    <t>CIVIL WORK cont.</t>
  </si>
  <si>
    <t>2-D-WT/749</t>
  </si>
  <si>
    <r>
      <t xml:space="preserve">Cable Trenches
</t>
    </r>
    <r>
      <rPr>
        <sz val="10"/>
        <color theme="1"/>
        <rFont val="Arial"/>
        <family val="2"/>
      </rPr>
      <t>Excavate in all material, supply, transport to site, construct and dispose of burden:</t>
    </r>
  </si>
  <si>
    <t>5.4.1</t>
  </si>
  <si>
    <t>Complete 0.6m wide cable trenches</t>
  </si>
  <si>
    <t>5.4.2</t>
  </si>
  <si>
    <t>Complete 0.9m wide cable trenches</t>
  </si>
  <si>
    <t>5.4.3</t>
  </si>
  <si>
    <t>Complete 1.2m wide cable trenches</t>
  </si>
  <si>
    <t>5.4.4</t>
  </si>
  <si>
    <t>2-WT/1362</t>
  </si>
  <si>
    <t>Cable trench crossing under the road</t>
  </si>
  <si>
    <t>0.54/390 sheet 38</t>
  </si>
  <si>
    <r>
      <rPr>
        <b/>
        <u/>
        <sz val="10"/>
        <color theme="1"/>
        <rFont val="Arial"/>
        <family val="2"/>
      </rPr>
      <t>Concrete Runway</t>
    </r>
    <r>
      <rPr>
        <sz val="10"/>
        <color theme="1"/>
        <rFont val="Arial"/>
        <family val="2"/>
      </rPr>
      <t xml:space="preserve">
Excavate in all material, supply, transport to site, construct and dispose of burden:</t>
    </r>
  </si>
  <si>
    <t>5.5.1</t>
  </si>
  <si>
    <t>4500mm x 300mm thick reinforced concrete runway as detailed on drawing (excludes Transformer Slip Ways) Reinforce concrete at cable trench crossings. Connect reinforcement to earth grid as per D-DT-5240s10</t>
  </si>
  <si>
    <r>
      <rPr>
        <b/>
        <u/>
        <sz val="10"/>
        <color theme="1"/>
        <rFont val="Arial"/>
        <family val="2"/>
      </rPr>
      <t>Concrete Slipway</t>
    </r>
    <r>
      <rPr>
        <sz val="10"/>
        <color theme="1"/>
        <rFont val="Arial"/>
        <family val="2"/>
      </rPr>
      <t xml:space="preserve">
Excavate in all material, supply, transport to site, construct and dispose of burden:</t>
    </r>
  </si>
  <si>
    <t>4500mm x 3000mm x 300mm thick reinforced concrete slipways. Reinforcing to be mesh according to table A, D-DT-5232. Connect reinforcement to earth grid as per D-DT-5240s10.</t>
  </si>
  <si>
    <t>7500mm x 3000mm x 300mm thick reinforced concrete slipways. Reinforcing to be mesh according to table A, D-DT-5232. Connect reinforcement to earth grid as per D-DT-5240s10.</t>
  </si>
  <si>
    <t>6800mm x 4500mm x 300mm thick reinforced concrete slipways. Reinforcing to be mesh according to table A, D-DT-5232. Connect reinforcement to earth grid as per D-DT-5240s10.</t>
  </si>
  <si>
    <t>0.54/390 Sheet 37</t>
  </si>
  <si>
    <t>Cable trench concrete ramp to cross 1.2m wide cable trench.</t>
  </si>
  <si>
    <t>0.54/390 Sheet 67</t>
  </si>
  <si>
    <t>Concrete Ramp outside gate</t>
  </si>
  <si>
    <t>5C</t>
  </si>
  <si>
    <r>
      <t xml:space="preserve">300mm Concrete Pipes
</t>
    </r>
    <r>
      <rPr>
        <sz val="10"/>
        <color theme="1"/>
        <rFont val="Arial"/>
        <family val="2"/>
      </rPr>
      <t>Excavate in all material, supply, transport to site, construct, backfill and compact. Depth varying from 0.6m to 1.5m:</t>
    </r>
  </si>
  <si>
    <t>5.6.1</t>
  </si>
  <si>
    <t>Diameter 300mm pipes from manhole outside each transformer plinth, leading to the oil holding dam</t>
  </si>
  <si>
    <r>
      <t xml:space="preserve">Oil Holding Dam
</t>
    </r>
    <r>
      <rPr>
        <sz val="10"/>
        <color theme="1"/>
        <rFont val="Arial"/>
        <family val="2"/>
      </rPr>
      <t>Excavate in all material, dispose of waste, supply, transport to site and construct, backfill and compact if necessary:</t>
    </r>
  </si>
  <si>
    <t>5.7.1</t>
  </si>
  <si>
    <t xml:space="preserve">An oil holding dam complete with lid  </t>
  </si>
  <si>
    <t>An oil trap/filter in series with the oil dam</t>
  </si>
  <si>
    <r>
      <rPr>
        <b/>
        <u/>
        <sz val="10"/>
        <color theme="1"/>
        <rFont val="Arial"/>
        <family val="2"/>
      </rPr>
      <t>Manholes</t>
    </r>
    <r>
      <rPr>
        <sz val="10"/>
        <color theme="1"/>
        <rFont val="Arial"/>
        <family val="2"/>
      </rPr>
      <t xml:space="preserve">
Excavate in all material, dispose of waste, supply, transport to site and construct:</t>
    </r>
  </si>
  <si>
    <t>0.54/390
Sheet 1</t>
  </si>
  <si>
    <t>Manholes</t>
  </si>
  <si>
    <t>SANS
1200A</t>
  </si>
  <si>
    <t>ERECTION OF STEELWORK</t>
  </si>
  <si>
    <r>
      <t xml:space="preserve">Equipment Support:
</t>
    </r>
    <r>
      <rPr>
        <sz val="10"/>
        <color theme="1"/>
        <rFont val="Arial"/>
        <family val="2"/>
      </rPr>
      <t>Supply, transport to site and Install the following equipment.</t>
    </r>
  </si>
  <si>
    <t>6.1.1</t>
  </si>
  <si>
    <t>7A</t>
  </si>
  <si>
    <t>INSTALLATION OF EQUIPMENT</t>
  </si>
  <si>
    <r>
      <t xml:space="preserve">New Equipment:
</t>
    </r>
    <r>
      <rPr>
        <sz val="10"/>
        <color theme="1"/>
        <rFont val="Arial"/>
        <family val="2"/>
      </rPr>
      <t>Transport to site from Eskom stores Polokwane and Install the following equipment supplied by ESKOM:</t>
    </r>
  </si>
  <si>
    <t>7.1.1</t>
  </si>
  <si>
    <t>D-DT-6250</t>
  </si>
  <si>
    <t>7.1.3</t>
  </si>
  <si>
    <t>D-DT-6190</t>
  </si>
  <si>
    <t>D-DT-6150</t>
  </si>
  <si>
    <t>D-DT-6154</t>
  </si>
  <si>
    <t>D-DT-6170</t>
  </si>
  <si>
    <t>D-DT-6174</t>
  </si>
  <si>
    <t>D-DT-6140</t>
  </si>
  <si>
    <t>D-DT-6120</t>
  </si>
  <si>
    <t>D-DT-6230</t>
  </si>
  <si>
    <t>D-DT-6232</t>
  </si>
  <si>
    <t>7B</t>
  </si>
  <si>
    <t>INSTALLATION OF EQUIPMENT cont.</t>
  </si>
  <si>
    <r>
      <t xml:space="preserve">Miscellaneous:
</t>
    </r>
    <r>
      <rPr>
        <sz val="10"/>
        <color theme="1"/>
        <rFont val="Arial"/>
        <family val="2"/>
      </rPr>
      <t>Supply, Transport to site and Install the following equipment:</t>
    </r>
  </si>
  <si>
    <t>7.2.1</t>
  </si>
  <si>
    <t>D-DT 6081</t>
  </si>
  <si>
    <t>Joint-Ball Portable Earth</t>
  </si>
  <si>
    <t>7.2.2</t>
  </si>
  <si>
    <t>D-DT-6050</t>
  </si>
  <si>
    <t>Padlock, St Oper. Master North Reg</t>
  </si>
  <si>
    <t>7.2.3</t>
  </si>
  <si>
    <t>Padlock, St Proh. Master North Reg</t>
  </si>
  <si>
    <t>7.2.4</t>
  </si>
  <si>
    <t>D-DT 6292</t>
  </si>
  <si>
    <t>Putty, Scotchfill 38mm W Roll</t>
  </si>
  <si>
    <t>roll</t>
  </si>
  <si>
    <t>7.2.5</t>
  </si>
  <si>
    <t>Tape, Electric 18W x 0.76 Thick</t>
  </si>
  <si>
    <t>7.2.6</t>
  </si>
  <si>
    <t>D-DT 6065</t>
  </si>
  <si>
    <t>Control Cable Bracket</t>
  </si>
  <si>
    <t>7.2.7</t>
  </si>
  <si>
    <t>D-DT 6055</t>
  </si>
  <si>
    <t>Acrylic Cover 480X160mm ACC4</t>
  </si>
  <si>
    <t>7.2.8</t>
  </si>
  <si>
    <t>D-DT-6097</t>
  </si>
  <si>
    <t>Bolt, Hx Galv M16x45mm W/Hx Nut</t>
  </si>
  <si>
    <t>7.2.9</t>
  </si>
  <si>
    <t>D-DT-3014</t>
  </si>
  <si>
    <t>Washer, Rd Flat M16 29.6D 18.25Dia HL</t>
  </si>
  <si>
    <t>7.2.10</t>
  </si>
  <si>
    <t>Washer, Taper Galv M16 38SQ 18.25Dia HL</t>
  </si>
  <si>
    <t>7C</t>
  </si>
  <si>
    <r>
      <t xml:space="preserve">Clamp Assemblies:
</t>
    </r>
    <r>
      <rPr>
        <sz val="10"/>
        <color theme="1"/>
        <rFont val="Arial"/>
        <family val="2"/>
      </rPr>
      <t>Supply, Transport to site and Install the following clamp assemblies.</t>
    </r>
  </si>
  <si>
    <t>7.4.1</t>
  </si>
  <si>
    <t>D-DT-3074</t>
  </si>
  <si>
    <t>Termination Crimp Lug</t>
  </si>
  <si>
    <t>LUG AL HORNET 1B M12 0DG 1/C</t>
  </si>
  <si>
    <t>Non Stock
McWade:
L406302</t>
  </si>
  <si>
    <t>COMP. JUMPER TERMINAL LUG FOR COMP. DEAD ENDS BULL</t>
  </si>
  <si>
    <t>7.4.2</t>
  </si>
  <si>
    <t>D-DT-6002</t>
  </si>
  <si>
    <t>7.4.3</t>
  </si>
  <si>
    <t>D-DT-6006</t>
  </si>
  <si>
    <t>7.4.4</t>
  </si>
  <si>
    <t>D-DT-6010</t>
  </si>
  <si>
    <t>7.4.5</t>
  </si>
  <si>
    <t>D-DT-6013</t>
  </si>
  <si>
    <t>7.4.6</t>
  </si>
  <si>
    <t>D-DT-6018</t>
  </si>
  <si>
    <t>Bolted Compression Type</t>
  </si>
  <si>
    <t>SPC 1</t>
  </si>
  <si>
    <t>SPC 4</t>
  </si>
  <si>
    <t>7.4.7</t>
  </si>
  <si>
    <t>D-DT-6022</t>
  </si>
  <si>
    <t>Y Type</t>
  </si>
  <si>
    <t>Y 7</t>
  </si>
  <si>
    <t>D-DT-6025</t>
  </si>
  <si>
    <t xml:space="preserve">Fix Support Type </t>
  </si>
  <si>
    <t>P 38/76/150</t>
  </si>
  <si>
    <t>P 38/127/150</t>
  </si>
  <si>
    <t>D-DT-6027</t>
  </si>
  <si>
    <t>Stud Palm Bolt Type</t>
  </si>
  <si>
    <t>STP 38</t>
  </si>
  <si>
    <t>D-DT-6029</t>
  </si>
  <si>
    <t>KCP 26/127</t>
  </si>
  <si>
    <t>KCP 38/127</t>
  </si>
  <si>
    <t>D-DT-6109</t>
  </si>
  <si>
    <t>Y-Compression Palm Type</t>
  </si>
  <si>
    <t>YC 16 0DG</t>
  </si>
  <si>
    <t>D-DT-6115</t>
  </si>
  <si>
    <t>PEG Al Type</t>
  </si>
  <si>
    <t>EPC 26</t>
  </si>
  <si>
    <t>EPC 38</t>
  </si>
  <si>
    <t>D-DT-6087</t>
  </si>
  <si>
    <t>Spacers</t>
  </si>
  <si>
    <t>Spacer CRS S2</t>
  </si>
  <si>
    <t>7D</t>
  </si>
  <si>
    <r>
      <t xml:space="preserve">Tubular clamps
</t>
    </r>
    <r>
      <rPr>
        <sz val="10"/>
        <color theme="1"/>
        <rFont val="Arial"/>
        <family val="2"/>
      </rPr>
      <t>Supply, Transport to site and Install the following clamp assemblies.</t>
    </r>
  </si>
  <si>
    <t>D-DT-6035</t>
  </si>
  <si>
    <t>Bus Stud Type</t>
  </si>
  <si>
    <t>TBST 120/38/C</t>
  </si>
  <si>
    <t>D-DT-6039</t>
  </si>
  <si>
    <t>Fixed Busbar Support Type</t>
  </si>
  <si>
    <t>TBFS 80-127</t>
  </si>
  <si>
    <t>TBFS 120-127</t>
  </si>
  <si>
    <t>D-DT-6040</t>
  </si>
  <si>
    <t>End Caps</t>
  </si>
  <si>
    <t xml:space="preserve">TBEC 80 – Plain </t>
  </si>
  <si>
    <t xml:space="preserve">TBEC 120 – Plain </t>
  </si>
  <si>
    <t>TBEC 120 – with F/Clamp</t>
  </si>
  <si>
    <t>D-DT-6086</t>
  </si>
  <si>
    <t>Bus Coupler Type</t>
  </si>
  <si>
    <t>TBSC 80-127</t>
  </si>
  <si>
    <t>TBSC120-127</t>
  </si>
  <si>
    <t>TBFC 120-127</t>
  </si>
  <si>
    <t>D-DT-6090</t>
  </si>
  <si>
    <t>Compression Type</t>
  </si>
  <si>
    <t>TBCT 120/26 C1 0DG</t>
  </si>
  <si>
    <t>TBCT 120/38 C1 0DG</t>
  </si>
  <si>
    <t>TBCT 120/38 C2 0DG</t>
  </si>
  <si>
    <t>D-DT-6091</t>
  </si>
  <si>
    <t>TBCT 80/38 C2</t>
  </si>
  <si>
    <t>D-DT-6093</t>
  </si>
  <si>
    <t>Expansion Type</t>
  </si>
  <si>
    <t>TBFX 120-127FS 127PCD</t>
  </si>
  <si>
    <t>D-DT-6116</t>
  </si>
  <si>
    <t>Tube Bus Coupler Type</t>
  </si>
  <si>
    <t>TBC 120/120</t>
  </si>
  <si>
    <t>D-DT-6117</t>
  </si>
  <si>
    <t>Bus Palm Tap-Off Type</t>
  </si>
  <si>
    <t>TBPT 80</t>
  </si>
  <si>
    <t>TBPT 120</t>
  </si>
  <si>
    <t>D-DT-6118</t>
  </si>
  <si>
    <t>Tube Sliding Support Type</t>
  </si>
  <si>
    <t>TBSS120/127</t>
  </si>
  <si>
    <t>D-DT-6119</t>
  </si>
  <si>
    <t>Tap –Off Compression Type</t>
  </si>
  <si>
    <t>TBTC 120/26 C1</t>
  </si>
  <si>
    <t>TBTC 120/38 C1</t>
  </si>
  <si>
    <t>Non-Stock</t>
  </si>
  <si>
    <t>Stud Mounted Expansion Type</t>
  </si>
  <si>
    <t>McWade: C26103</t>
  </si>
  <si>
    <t>TBHXS 120/38</t>
  </si>
  <si>
    <t>D-DT-8019</t>
  </si>
  <si>
    <t>Transformer Clamp</t>
  </si>
  <si>
    <t>Black Polypropyline cable clamp</t>
  </si>
  <si>
    <t>7E</t>
  </si>
  <si>
    <t>2-NT/769 Sheet 4</t>
  </si>
  <si>
    <r>
      <t xml:space="preserve">Stringing and Conductor
</t>
    </r>
    <r>
      <rPr>
        <sz val="10"/>
        <color theme="1"/>
        <rFont val="Arial"/>
        <family val="2"/>
      </rPr>
      <t>Supply, Transport to site and Install the following tube and conductor:</t>
    </r>
  </si>
  <si>
    <t>7.5.1</t>
  </si>
  <si>
    <t>D-DT-4323</t>
  </si>
  <si>
    <t>Aluminium Tube 
12m x 120mm x 4mm for use on 132kV Busbar and Transverse Isolators</t>
  </si>
  <si>
    <t>7.5.2</t>
  </si>
  <si>
    <t>D-DT-4802</t>
  </si>
  <si>
    <t>Aluminium Tube
12mx120mmx4mm (4.5 tubes=54m) Tube to be cut into lengths of 6m for use on 22kV Road crossing</t>
  </si>
  <si>
    <t>7.5.3</t>
  </si>
  <si>
    <t>D-DT-4648</t>
  </si>
  <si>
    <t>Aluminium Tube
12mx120mmx4mm. (1.5 tubes=18m) Tube to be cut into 2m lengths for use on 22kV busbar cable end support</t>
  </si>
  <si>
    <t>7.5.4</t>
  </si>
  <si>
    <t>D-DT-3136</t>
  </si>
  <si>
    <t>Stringers and droppers – Bull</t>
  </si>
  <si>
    <t>7.5.5</t>
  </si>
  <si>
    <t>Stringers and droppers – Bull Insulated</t>
  </si>
  <si>
    <t>Stringers and droppers – Centipede inclusive of vibration damping in tubes</t>
  </si>
  <si>
    <t>Stringers and droppers – Hornet Insulated</t>
  </si>
  <si>
    <t>7F</t>
  </si>
  <si>
    <r>
      <t xml:space="preserve">Lighting/lightning masts:
</t>
    </r>
    <r>
      <rPr>
        <sz val="10"/>
        <color theme="1"/>
        <rFont val="Arial"/>
        <family val="2"/>
      </rPr>
      <t>Supply, Transport to site and Install the following equipment:</t>
    </r>
  </si>
  <si>
    <t>D-DT-6105</t>
  </si>
  <si>
    <t>Lamp, Flood Light - 400W/230V HPS</t>
  </si>
  <si>
    <t>D-DT-6104</t>
  </si>
  <si>
    <r>
      <t xml:space="preserve">Holder Floodlight Lamp - 400/250W 
</t>
    </r>
    <r>
      <rPr>
        <b/>
        <sz val="10"/>
        <color theme="1"/>
        <rFont val="Arial"/>
        <family val="2"/>
      </rPr>
      <t>Note:</t>
    </r>
    <r>
      <rPr>
        <sz val="10"/>
        <color theme="1"/>
        <rFont val="Arial"/>
        <family val="2"/>
      </rPr>
      <t xml:space="preserve">
All masts to be supplied complete with wiring and circuit breaker etc.</t>
    </r>
  </si>
  <si>
    <t>D-DT-3128</t>
  </si>
  <si>
    <t>D-DT-3070</t>
  </si>
  <si>
    <t>Cable Glands
(Cable Gland Adjust No. 1)</t>
  </si>
  <si>
    <t>Photo cell - Day night switch to be installed for all yard lights</t>
  </si>
  <si>
    <r>
      <rPr>
        <b/>
        <u/>
        <sz val="10"/>
        <color theme="1"/>
        <rFont val="Arial"/>
        <family val="2"/>
      </rPr>
      <t>Pipe for Lighting:</t>
    </r>
    <r>
      <rPr>
        <sz val="10"/>
        <color theme="1"/>
        <rFont val="Arial"/>
        <family val="2"/>
      </rPr>
      <t xml:space="preserve">
Supply, Transport to site and Install the following equipment.</t>
    </r>
  </si>
  <si>
    <t>D-DT-5217 Sheet 6</t>
  </si>
  <si>
    <t>PVC pipes, 50mm diameter
(used in foundation, 3m per foundation)</t>
  </si>
  <si>
    <t>SUBSTATION FENCING</t>
  </si>
  <si>
    <t>D-DT-5237 sheet 1 &amp; 2</t>
  </si>
  <si>
    <t>D-DT-5237 Sheet 1</t>
  </si>
  <si>
    <t>Supply, Transport to site and Install double leaf gates (5m)</t>
  </si>
  <si>
    <t>Supply, Transport to site and Install a personnel gate</t>
  </si>
  <si>
    <t xml:space="preserve">Supply, Transport to site and Install a new barbed wire boundary fence around the area provided for future expansion of the substation. </t>
  </si>
  <si>
    <r>
      <t xml:space="preserve">Supply, Transport to site and Install an insulating panel/fence. This is 4m of barbed wire boundary fence, using wooden poles for posts, between the substation fence and the normal barbed wire boundary fence, on both sides. 
</t>
    </r>
    <r>
      <rPr>
        <b/>
        <u/>
        <sz val="10"/>
        <color theme="1"/>
        <rFont val="Arial"/>
        <family val="2"/>
      </rPr>
      <t>Please Note:</t>
    </r>
    <r>
      <rPr>
        <sz val="10"/>
        <color theme="1"/>
        <rFont val="Arial"/>
        <family val="2"/>
      </rPr>
      <t xml:space="preserve">
This insulating fence should not be connected to, thus insulated from, the substation earth grid, the ground or the substation fence and should have gaps of 200mm between the substation fence and the wire mesh fence.  </t>
    </r>
  </si>
  <si>
    <t>SUBSTATION LABELS AND SIGNS</t>
  </si>
  <si>
    <t>D-DT-5047</t>
  </si>
  <si>
    <t>Equipment Labelling</t>
  </si>
  <si>
    <t>Supply, Transport to site and Install outdoor equipment labels as specified in Volume 4, 2.5 page 23 – 25.</t>
  </si>
  <si>
    <t>D-DT-6114</t>
  </si>
  <si>
    <t>Phase Labels</t>
  </si>
  <si>
    <t>Phase marker plate Blue/Red/White</t>
  </si>
  <si>
    <t>Phase marker plate bracket</t>
  </si>
  <si>
    <r>
      <t xml:space="preserve">Signs
</t>
    </r>
    <r>
      <rPr>
        <sz val="10"/>
        <color theme="1"/>
        <rFont val="Arial"/>
        <family val="2"/>
      </rPr>
      <t xml:space="preserve">Supply, Transport to site and Attach to Security Fence and Gates according to Eskom specification.
Contractor to ensure that signs are attached at the correct positions / places. Refer to SCSASABK3 REV. 0 p.26 to 28 </t>
    </r>
  </si>
  <si>
    <t>D-DT 6072</t>
  </si>
  <si>
    <t>Sign, ABC - Unauthorised Entry &amp; Interfering</t>
  </si>
  <si>
    <t>D-DT-6073</t>
  </si>
  <si>
    <t>Sign, DE - Sign Fire First Aid</t>
  </si>
  <si>
    <t>D-DT 6074</t>
  </si>
  <si>
    <t>Sign, F - Prohibitive Fence and Gate</t>
  </si>
  <si>
    <t>D-DT-6075</t>
  </si>
  <si>
    <t>Sign, G - Hard Hat Area</t>
  </si>
  <si>
    <t>Gate number 1 to 5</t>
  </si>
  <si>
    <t>D-DT 6112</t>
  </si>
  <si>
    <t>Sign, DCSS 1 – Battery Room</t>
  </si>
  <si>
    <t>Sign, DCSS 2 – Battery Cabinet</t>
  </si>
  <si>
    <t xml:space="preserve">Sign, DCSS 3 – Combined Battery Room </t>
  </si>
  <si>
    <t>D-DT-6113</t>
  </si>
  <si>
    <t>Sign, GA 19 – Informative - Eye Wash</t>
  </si>
  <si>
    <t>Sign, GA 20 – Informative – Emergency Shower</t>
  </si>
  <si>
    <t>Sign, PV 5 – Drinking Water Prohibitive</t>
  </si>
  <si>
    <t>No.</t>
  </si>
  <si>
    <t>No</t>
  </si>
  <si>
    <t>It is the responsibility of the Contractor to test the earth-grid resistance on completion of the project. Tests to be done by an approved person. The results shall be compared to the design results, as submitted by Eskom's Eng.</t>
  </si>
  <si>
    <t>EX 2</t>
  </si>
  <si>
    <t>EX 4</t>
  </si>
  <si>
    <t>EX-TYPE</t>
  </si>
  <si>
    <t>EXC-TYPE</t>
  </si>
  <si>
    <t>EXC 1</t>
  </si>
  <si>
    <t>EXC 2</t>
  </si>
  <si>
    <t>EXC 3</t>
  </si>
  <si>
    <t>ETC 9</t>
  </si>
  <si>
    <t>ETC 15</t>
  </si>
  <si>
    <t>ETC-TYPE</t>
  </si>
  <si>
    <t>EYC-Type</t>
  </si>
  <si>
    <t>EYC A,B,C,D,E,F,G,H,J,K,L,M</t>
  </si>
  <si>
    <t>EYC AA,AB,AC</t>
  </si>
  <si>
    <t>5.1.12</t>
  </si>
  <si>
    <t xml:space="preserve">0.54/398 rev. 9  </t>
  </si>
  <si>
    <t>0.54/398 rev. 9</t>
  </si>
  <si>
    <t>D-DT-5233</t>
  </si>
  <si>
    <t xml:space="preserve">D-DT-5241 </t>
  </si>
  <si>
    <t>5.1.13</t>
  </si>
  <si>
    <t>D-DT-6265</t>
  </si>
  <si>
    <t>D-DT-5202s1A</t>
  </si>
  <si>
    <t>ISOLATOR - 132kV 3 &amp; 3.6m PHASE CRS LATTICE SUPPORT FOUNDATION DETAILS (SOIL TYPE 1&amp;2)</t>
  </si>
  <si>
    <t>ISOLATOR - 132kV 3 &amp; 3.6m PHASE CRS LATTICE SUPPORT FOUNDATION DETAILS (SOIL TYPE 3)</t>
  </si>
  <si>
    <t>D-DT-5202s1B</t>
  </si>
  <si>
    <t>ISOLATOR - 66kV 2 &amp; 2.4m PHASE CRS LATTICE SUPPORT FOUNDATION DETAILS (SOIL TYPE 1&amp;2)</t>
  </si>
  <si>
    <t>D-DT-5203s1A</t>
  </si>
  <si>
    <t>ISOLATOR - 66kV 2 &amp; 2.4m PHASE CRS LATTICE SUPPORT FOUNDATION DETAILS (SOIL TYPE 3)</t>
  </si>
  <si>
    <t>D-DT-5203s1B</t>
  </si>
  <si>
    <t>D-DT-5200s1A</t>
  </si>
  <si>
    <t xml:space="preserve">CIRCUIT BREAKER - 132kV TUBULAR SUPPORT FOUNDATION DETAILS - CABLE CUTOUT (SOIL TYPE 1 &amp; 2) </t>
  </si>
  <si>
    <t>CIRCUIT BREAKER - 132kV TUBULAR SUPPORT FOUNDATION DETAILS - CABLE PIPE (SOIL TYPE 1 &amp; 2)</t>
  </si>
  <si>
    <t>D-DT-5200s1B</t>
  </si>
  <si>
    <t>CIRCUIT BREAKER - 132kV TUBULAR SUPPORT FOUNDATION DETAILS - SEPARATE (SOIL TYPE 1 &amp; 2) FOUNDATION</t>
  </si>
  <si>
    <t>D-DT-5200s1C</t>
  </si>
  <si>
    <t>CIRCUIT BREAKER 132kV TUBULAR SUPPORT FOUNDATION DETAILS - CABLE PIPE (SOIL TYPE 3)</t>
  </si>
  <si>
    <t>D-DT-5200s1D</t>
  </si>
  <si>
    <t>D-DT-5201s1A</t>
  </si>
  <si>
    <t>CIRCUIT BREAKER - 66kV TUBULAR SUPPORT FOUNDATION DETAILS - CABLE PIPE (SOIL TYPE 1 &amp; 2)</t>
  </si>
  <si>
    <t xml:space="preserve">CIRCUIT BREAKER - 66kV TUBULAR SUPPORT FOUNDATION DETAILS - CABLE CUTOUT (SOIL TYPE 1 &amp; 2) </t>
  </si>
  <si>
    <t>D-DT-5201s1B</t>
  </si>
  <si>
    <t>CIRCUIT BREAKER - 66kV TUBULAR SUPPORT FOUNDATION DETAILS - SEPARATE FOUNDATION (SOIL TYPE 1 &amp; 2)</t>
  </si>
  <si>
    <t>D-DT-5201s1C</t>
  </si>
  <si>
    <t>CIRCUIT BREAKER 66kV TUBULAR SUPPORT FOUNDATION DETAILS - CABLE PIPE (SOIL TYPE 3)</t>
  </si>
  <si>
    <t>D-DT-5201s1D</t>
  </si>
  <si>
    <t>ISOLATOR - 33kV 1.2m PHASE CRS LATTICE SUPPORT FOUNDATION DETAILS (SOIL TYPE 1 &amp; 2)</t>
  </si>
  <si>
    <t>D-DT-5204s1A</t>
  </si>
  <si>
    <t>D-DT-5204s1B</t>
  </si>
  <si>
    <t>ISOLATOR - 33kV 1.2m PHASE CRS TUBULAR SUPPORT FOUNDATION DETAILS (SOIL TYPE 1 &amp; 2)</t>
  </si>
  <si>
    <t>ISOLATOR - 22kV 1m PHASE CRS LATTICE SUPPORT FOUNDATION DETAILS  (SOIL TYPE 1 &amp; 2)</t>
  </si>
  <si>
    <t>D-DT-5205s1A</t>
  </si>
  <si>
    <t>ISOLATOR - 22kV 1m PHASE CRS TUBULAR SUPPORT FOUNDATION DETAILS  (SOIL TYPE 1 &amp; 2)</t>
  </si>
  <si>
    <t>D-DT-5205s1B</t>
  </si>
  <si>
    <t>MEDIUM EQUIPMENT LATTICE SUPPORT FOUNDATION DETAILS (SOIL TYPE 1&amp;2)</t>
  </si>
  <si>
    <t>D-DT-5206s1A</t>
  </si>
  <si>
    <t>MEDIUM EQUIPMENT LATTICE SUPPORT FOUNDATION DETAILS(SOIL TYPE 3)</t>
  </si>
  <si>
    <t>D-DT-5206s1B</t>
  </si>
  <si>
    <t>D-DT-5206s1C</t>
  </si>
  <si>
    <t>MEDIUM EQUIPMENT TUBULAR SUPPORT FOUNDATION DETAILS (SOIL TYPE 1&amp;2)</t>
  </si>
  <si>
    <t>D-DT-5206s1D</t>
  </si>
  <si>
    <t>MEDIUM EQUIPMENT LATTICE SUPPORT FOUNDATION DETAILS - 1.83m CRS (SOIL TYPE 3)</t>
  </si>
  <si>
    <t>MEDIUM EQUIPMENT LATTICE SUPPORT FOUNDATION DETAILS - 2.5m CRS (SOIL TYPE 3)</t>
  </si>
  <si>
    <t>D-DT-5206s1E</t>
  </si>
  <si>
    <t>MEDIUM EQUIPMENT LATTICE SUPPORT FOUNDATION DETAILS - 3m CRS (SOIL TYPE 3)</t>
  </si>
  <si>
    <t>D-DT-5206s1F</t>
  </si>
  <si>
    <t>CIRCUIT BREAKER KIOSK - 11kV LATTICE SUPPORT FOUNDATION DETAILS  (SOIL TYPE 1 &amp; 2)</t>
  </si>
  <si>
    <t>D-DT-5216s1A</t>
  </si>
  <si>
    <t>CIRCUIT BREAKER KIOSK - 22kV LATTICE SUPPORT FOUNDATION DETAILS  (SOIL TYPE 1 &amp; 2)</t>
  </si>
  <si>
    <t>D-DT-5216s1B</t>
  </si>
  <si>
    <t>CIRCUIT BREAKER KIOSK - 33kV LATTICE SUPPORT FOUNDATION DETAILS  (SOIL TYPE 1 &amp; 2)</t>
  </si>
  <si>
    <t>D-DT-5216s1C</t>
  </si>
  <si>
    <t>STANDARD TRANSFORMER PLINTH 5 - 20 MVA (NORMAL ENTRANCE) DETAILS</t>
  </si>
  <si>
    <t>D-DT-5231s1</t>
  </si>
  <si>
    <t>STANDARD TRANSFORMER PLINTH 5 - 20 MVA (SIDE ENTRANCE) DETAILS</t>
  </si>
  <si>
    <t>D-DT-5231s2</t>
  </si>
  <si>
    <t>TRANSFORMER PLINTH, SLIPWAY, DRAINAGE &amp; CONTAINMENT AREA DETAILS FOR</t>
  </si>
  <si>
    <t>D-DT-5231s1A</t>
  </si>
  <si>
    <t>D-DT-5231s1B</t>
  </si>
  <si>
    <t>TRANSFORMER PLINTH, SLIPWAY CABLE RACK  MANUFACTURING DETAILS AND</t>
  </si>
  <si>
    <t>D-DT-5231s1C</t>
  </si>
  <si>
    <t>STANDARD TRANSFORMER PLINTH 20 - 40MVA (NORMAL ENTRANCE) DETAILS</t>
  </si>
  <si>
    <t>D-DT-5232s1</t>
  </si>
  <si>
    <t>STANDARD TRANSFORMER PLINTH 20 - 40MVA (SIDE ENTRANCE) DETAILS</t>
  </si>
  <si>
    <t>D-DT-5232s2</t>
  </si>
  <si>
    <t>TWO WINDING TRANSFORMER PLINTH, SLIPWAY, DRAINAGE &amp; SELF CONTAINED OIL CONTAINMENT AREA OPTION 1 - FRONT ENTRY (MAX. 5MVA)</t>
  </si>
  <si>
    <t>D-DT-5232s1A</t>
  </si>
  <si>
    <t>TWO WINDING TRANSFORMER PLINTH, SLIPWAY, DRAINAGE &amp; SELF CONTAINED OIL CONTAINMENT AREA OPTION 2 - LEFT ENTRY (MAX. 5MVA)</t>
  </si>
  <si>
    <t>D-DT-5232s1B</t>
  </si>
  <si>
    <t>TWO WINDING TRANSFORMER PLINTH, SLIPWAY, DRAINAGE &amp; SELF CONTAINED OIL CONTAINMENT AREA OPTION 3 - RIGHT ENTRY (MAX. 5MVA)</t>
  </si>
  <si>
    <t>D-DT-5232s1C</t>
  </si>
  <si>
    <t>TWO WINDING TRANSFORMER PLINTH, SLIPWAY, DRAINAGE &amp; SELF CONTAINED OIL CONTAINMENT AREA OPTION 4 - REAR ENTRY (MAX. 5MVA)</t>
  </si>
  <si>
    <t>D-DT-5232s1D</t>
  </si>
  <si>
    <t>TWO WINDING TRANSFORMER PLINTH, SLIPWAY, DRAINAGE &amp; SELF CONTAINED OIL CONTAINMENT AREA OPTION 1 - FRONT ENTRY (10-20MVA)</t>
  </si>
  <si>
    <t>D-DT-5232s2A</t>
  </si>
  <si>
    <t>TWO WINDING TRANSFORMER PLINTH, SLIPWAY, DRAINAGE &amp; SELF CONTAINED OIL CONTAINMENT AREA OPTION 2 - LEFT ENTRY (10-20MVA)</t>
  </si>
  <si>
    <t>D-DT-5232s2B</t>
  </si>
  <si>
    <t>TWO WINDING TRANSFORMER PLINTH, SLIPWAY, DRAINAGE &amp; SELF CONTAINED OIL CONTAINMENT AREA OPTION 3 - RIGHT ENTRY (10-20MVA)</t>
  </si>
  <si>
    <t>D-DT-5232s2C</t>
  </si>
  <si>
    <t>TWO WINDING TRANSFORMER PLINTH, SLIPWAY, DRAINAGE &amp; SELF CONTAINED OIL CONTAINMENT AREA OPTION 4 - REAR ENTRY (10-20MVA)</t>
  </si>
  <si>
    <t>D-DT-5232s2D</t>
  </si>
  <si>
    <t>TWO WINDING TRANSFORMER PLINTH, SLIPWAY, DRAINAGE &amp; OIL CATCHMENT AREA CONNECTED TO OIL DAM OPTION 1 - FRONT ENTRY (20-40MVA)</t>
  </si>
  <si>
    <t>D-DT-5232s3A</t>
  </si>
  <si>
    <t>TWO WINDING TRANSFORMER PLINTH, SLIPWAY, DRAINAGE &amp; OIL CATCHMENT AREA CONNECTED TO OIL DAM OPTION 2 - LEFT ENTRY (20-40MVA)</t>
  </si>
  <si>
    <t>D-DT-5232s3B</t>
  </si>
  <si>
    <t>TWO WINDING TRANSFORMER PLINTH, SLIPWAY, DRAINAGE &amp; OIL CATCHMENT AREA CONNECTED TO OIL DAM OPTION 3 - RIGHT ENTRY (20-40MVA</t>
  </si>
  <si>
    <t>D-DT-5232s3C</t>
  </si>
  <si>
    <t>TWO WINDING TRANSFORMER PLINTH, SLIPWAY, DRAINAGE &amp; OIL CATCHMENT AREA CONNECTED TO OIL DAM  OPTION 4 - REAR ENTRY (20-40MVA)</t>
  </si>
  <si>
    <t>D-DT-5232s3D</t>
  </si>
  <si>
    <t>TWO WINDING TRANSFORMER PLINTH, SLIPWAY, DRAINAGE &amp; OIL CATCHMENT AREA CONNECTED TO OIL DAM OPTION 1 - FRONT ENTRY (40-80MVA)</t>
  </si>
  <si>
    <t>D-DT-5232s4A</t>
  </si>
  <si>
    <t>TWO WINDING TRANSFORMER PLINTH, SLIPWAY, DRAINAGE &amp; OIL CATCHMENT AREA CONNECTED TO OIL DAM OPTION 2 - LEFT ENTRY (40-80MVA)</t>
  </si>
  <si>
    <t>D-DT-5232s4B</t>
  </si>
  <si>
    <t>TWO WINDING TRANSFORMER PLINTH, SLIPWAY, DRAINAGE &amp; OIL CATCHMENT AREA CONNECTED TO OIL DAM OPTION 3 - RIGHT ENTRY (40-80MVA)</t>
  </si>
  <si>
    <t>D-DT-5232s4C</t>
  </si>
  <si>
    <t>TWO WINDING TRANSFORMER PLINTH, SLIPWAY, DRAINAGE &amp; OIL CATCHMENT AREA CONNECTED TO OIL DAM OPTION 4 - REAR ENTRY (40-80MVA)</t>
  </si>
  <si>
    <t>D-DT-5232s4D</t>
  </si>
  <si>
    <t>AUTO TRANSFORMER PLINTH, SLIPWAY, DRAINAGE &amp; OIL CATCHMENT AREA CONNECTED TO OIL DAM. OPTION 1 - FRONT ENTRY (MAX 40-80MVA)</t>
  </si>
  <si>
    <t>D-DT-5232s5A</t>
  </si>
  <si>
    <t>AUTO TRANSFORMER PLINTH, SLIPWAY, DRAINAGE &amp; OIL CATCHMENT AREA CONNECTED TO OIL DAM. OPTION 2 - LEFT ENTRY (MAX 40-80MVA)</t>
  </si>
  <si>
    <t>D-DT-5232s5B</t>
  </si>
  <si>
    <t>AUTO TRANSFORMER PLINTH, SLIPWAY, DRAINAGE &amp; OIL CATCHMENT AREA CONNECTED TO OIL DAM. OPTION 3 - RIGHT ENTRY (MAX 40-80MVA)</t>
  </si>
  <si>
    <t>D-DT-5232s5C</t>
  </si>
  <si>
    <t>AUTO TRANSFORMER PLINTH, SLIPWAY, DRAINAGE &amp; OIL CATCHMENT AREA CONNECTED TO OIL DAM. OPTION 4 - REAR ENTRY (MAX 40-80MVA)</t>
  </si>
  <si>
    <t>D-DT-5232s5D</t>
  </si>
  <si>
    <t>AUTO TRANSFORMER PLINTH, SLIPWAY, DRAINAGE &amp; OIL CATCHMENT AREA CONNECTED TO OIL DAM. (WEG) OPTION 1 - FRONT ENTRY (MAX 80-160MVA)</t>
  </si>
  <si>
    <t>D-DT-5232s6A</t>
  </si>
  <si>
    <t>AUTO TRANSFORMER PLINTH, SLIPWAY, DRAINAGE &amp; OIL CATCHMENT AREA CONNECTED TO OIL DAM. (WEG) OPTION 2 - LEFT ENTRY (MAX 80-160MVA)</t>
  </si>
  <si>
    <t>D-DT-5232s6B</t>
  </si>
  <si>
    <t>AUTO TRANSFORMER PLINTH, SLIPWAY, DRAINAGE &amp; OIL CATCHMENT AREA CONNECTED TO OIL DAM. (WEG) OPTION 3 - RIGHT ENTRY (MAX 80-160MVA)</t>
  </si>
  <si>
    <t>D-DT-5232s6C</t>
  </si>
  <si>
    <t>AUTO TRANSFORMER PLINTH, SLIPWAY, DRAINAGE &amp; OIL CATCHMENT AREA CONNECTED TO OIL DAM. (WEG) OPTION 4 - REAR ENTRY (MAX 80-160MVA)</t>
  </si>
  <si>
    <t>D-DT-5232s6D</t>
  </si>
  <si>
    <t>ISOLATORS</t>
  </si>
  <si>
    <t>CIRCUIT BREAKERS</t>
  </si>
  <si>
    <t>TRANSFORMERS</t>
  </si>
  <si>
    <t>STANDARD TRANSFORMER PLINTH 80MVA (N/ENT)</t>
  </si>
  <si>
    <t>D-DT-5236</t>
  </si>
  <si>
    <t>NECRT - AUX. TRFR LATTICE SUPPORT FOUNDATION DETAILS (SOIL TYPE 1 &amp; 2)</t>
  </si>
  <si>
    <t>NECRT - AUX TRFR LATTICE SUPPORT FOUNDATION DETAILS (SOIL TYPE 3)</t>
  </si>
  <si>
    <t>NEC-6.6/22/33kV FND</t>
  </si>
  <si>
    <t>D-DT-5207s1A</t>
  </si>
  <si>
    <t>D-DT-5207s1B</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</si>
  <si>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</si>
  <si>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</si>
  <si>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</si>
  <si>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</si>
  <si>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</si>
  <si>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</si>
  <si>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</si>
  <si>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</si>
  <si>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</si>
  <si>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</si>
  <si>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</si>
  <si>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</si>
  <si>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</si>
  <si>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</si>
  <si>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</si>
  <si>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</si>
  <si>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</si>
  <si>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</si>
  <si>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</si>
  <si>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</si>
  <si>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</si>
  <si>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</si>
  <si>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</si>
  <si>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</si>
  <si>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</si>
  <si>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</si>
  <si>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</si>
  <si>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</si>
  <si>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</si>
  <si>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</si>
  <si>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</si>
  <si>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</si>
  <si>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</si>
  <si>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</si>
  <si>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</si>
  <si>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</si>
  <si>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</si>
  <si>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</si>
  <si>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</si>
  <si>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</si>
  <si>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</si>
  <si>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</si>
  <si>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</si>
  <si>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</si>
  <si>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</si>
  <si>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ROAD CROSSING</t>
  </si>
  <si>
    <t>6.6-44kV POST INSULATOR 1200 PHASE CENTRES, HIGH LEVEL LIPPED CHANNEL SUPPORT FOUNDATION</t>
  </si>
  <si>
    <t>D-DT-5221s1</t>
  </si>
  <si>
    <t>TUBULAR BUSBAR</t>
  </si>
  <si>
    <t>TUBULAR BUSBAR - 66kV 2.5M PHASE CRS SINGLE TUBULAR SUPPORT FOUNDATION DETAILS (SOIL TYPE 1 &amp; 2)</t>
  </si>
  <si>
    <t>D-DT-5208S1A</t>
  </si>
  <si>
    <t xml:space="preserve">TUBULAR BUSBAR ROAD CROSSING SINGLE TUBULAR SUPPORT FOUNDATION DETAILS - 1.2M PHASE CRS (SOIL TYPE 1 &amp; 2) </t>
  </si>
  <si>
    <t>D-DT-5209S1A</t>
  </si>
  <si>
    <t>TUBULAR BUSBAR ROAD CROSSING SINGLE TUBULAR SUPPORT FOUNDATION DETAILS - 1.85M PHASE CRS (SOIL TYPE 1 &amp; 2)</t>
  </si>
  <si>
    <t>D-DT-5209S1B</t>
  </si>
  <si>
    <t>CT , VT AND TERMINAL SUPPORT</t>
  </si>
  <si>
    <t>BUSBAR BOX TYPE</t>
  </si>
  <si>
    <t>BOX STRUCTURE I-BEAM SUPPORT FOUNDATION DETAILS (SOIL TYPE 1 &amp; 2)</t>
  </si>
  <si>
    <t>D-DT-5223S1A</t>
  </si>
  <si>
    <t>BEAMS AND COLUMN</t>
  </si>
  <si>
    <t>COLUMN 132kV LATTICE SUPPORT FOUNDATION DETAILS (SOIL TYPE 1 &amp; 2)</t>
  </si>
  <si>
    <t>D-DT-5252S1A</t>
  </si>
  <si>
    <t xml:space="preserve">COLUMN ROCK PINNED 132kV LATTICE SUPPORT FOUNDATION DETAILS (SOIL TYPE 1 &amp; 2) </t>
  </si>
  <si>
    <t>D-DT-5252S1B</t>
  </si>
  <si>
    <t>COLUMN - 88kV LATTICE SUPPORT FOUNDATION DETAILS (SOIL TYPE 1 &amp; 2)</t>
  </si>
  <si>
    <t>D-DT-5265S1A</t>
  </si>
  <si>
    <t>COLUMN - 66kV LATTICE SUPPORT FOUNDATION DETAILS (SOIL TYPE 1 &amp; 2)</t>
  </si>
  <si>
    <t>D-DT-5260S1A</t>
  </si>
  <si>
    <t>CABLE TERMINATION</t>
  </si>
  <si>
    <t>HV CABLE TERMINATION END SUPPORT FOUNDATION</t>
  </si>
  <si>
    <t>D-DT-5271S1</t>
  </si>
  <si>
    <t>STEEL FIRE BARRIER  LATTICE SUPPORT FOUNDATION DETAILS</t>
  </si>
  <si>
    <t>D-DT-5218S1A</t>
  </si>
  <si>
    <t>FIRE BARRIER 5-40MVA AND 40-80MVA</t>
  </si>
  <si>
    <t>COLUMN 6.6kV - 33kV LATTICE SUPPORT FOUNDATION DETAILS (SOIL TYPE 1 &amp; 2)</t>
  </si>
  <si>
    <t>D-DT-5257S1A</t>
  </si>
  <si>
    <t>LIGHTING/LIGHTING MAST 21m</t>
  </si>
  <si>
    <t>LIGHTING-LIGHTNING MAST - 21m TUBULAR SUPPORT FOUNDATION DETAILS (SOIL TYPE 1 &amp; 2)</t>
  </si>
  <si>
    <t>D-DT-5217S1C</t>
  </si>
  <si>
    <t>LIGHTING-LIGHTNING MAST - 14m TUBULAR SUPPORT FOUNDATION DETAILS (SOIL TYPE 1 &amp; 2)</t>
  </si>
  <si>
    <t>D-DT-5217S1B</t>
  </si>
  <si>
    <t>LIGHTING-LIGHTNING MAST - 8m TUBULAR SUPPORT FOUNDATION DETAILS</t>
  </si>
  <si>
    <t>D-DT-5217S1A</t>
  </si>
  <si>
    <t>ELECTRICAL EQUIPMENT LABELS POST SUPPORT AND FOUNDATION</t>
  </si>
  <si>
    <t>D-DT-5273S1</t>
  </si>
  <si>
    <t>ISOLATOR STD - 132kV MANUAL LATTICE SUPPORT STEELWORK MANUFACTURING DETAILS AND ASSEMBLY - 3m PHASE CRS</t>
  </si>
  <si>
    <t xml:space="preserve">D-DT-5202S2A </t>
  </si>
  <si>
    <t>ISOLATOR STD - 66kV MANUAL LATTICE SUPPORT STEELWORK MANUFACTURING DETAILS AND ASSEMBLY - 2m PHASE CRS</t>
  </si>
  <si>
    <t xml:space="preserve">D-DT-5203S2A </t>
  </si>
  <si>
    <t>ISOLATOR STD - 33kV MANUAL LATTICE SUPPORT STEELWORK MANUFACTURING DETAILS AND ASSEMBLY - 1.2m PHASE CRS</t>
  </si>
  <si>
    <t xml:space="preserve">D-DT-5204S2A </t>
  </si>
  <si>
    <t>ISOLATOR STD - 22kV MANUAL LATTICE SUPPORT STEELWORK MANUFACTURING DETAILS AND ASSEMBLY - 1m PHASE CRS</t>
  </si>
  <si>
    <t xml:space="preserve">D-DT-5205S2A </t>
  </si>
  <si>
    <t>CIRCUIT BREAKER</t>
  </si>
  <si>
    <t>CIRCUIT BREAKER - 132kV TUBULAR SUPPORT STEELWORK MANUFACTURING DETAILS</t>
  </si>
  <si>
    <t xml:space="preserve">D-DT-5200S2A </t>
  </si>
  <si>
    <t>CIRCUIT BREAKER - 66kV TUBULAR SUPPORT STEELWORK MANUFACTURING DETAILS</t>
  </si>
  <si>
    <t xml:space="preserve">D-DT-5201S2A </t>
  </si>
  <si>
    <t>MEDIUM EQUIPMENT - 2m LATTICE SUPPORT STEELWORK MANUFACTURING DETAILS AND ASSEMBLY</t>
  </si>
  <si>
    <t xml:space="preserve">D-DT-5206S2B </t>
  </si>
  <si>
    <t>MEDIUM EQUIPMENT - 2.5m LATTICE SUPPORT STEELWORK MANUFACTURING DETAILS AND ASSEMBLY</t>
  </si>
  <si>
    <t xml:space="preserve">D-DT-5206S2C </t>
  </si>
  <si>
    <t>MEDIUM EQUIPMENT - 1.5m LATTICE SUPPORT STEELWORK MANUFACTURING DETAILS AND ASSEMBLY</t>
  </si>
  <si>
    <t xml:space="preserve">D-DT-5206S2A </t>
  </si>
  <si>
    <t>MEDIUM EQUIPMENT - 3m LATTICE SUPPORT STEELWORK MANUFACTURING DETAILS AND ASSEMBLY</t>
  </si>
  <si>
    <t xml:space="preserve">D-DT-5206S2D </t>
  </si>
  <si>
    <t>MEDIUM EQUIPMENT - 3.5m LATTICE SUPPORT STEELWORK MANUFACTURING DETAILS AND ASSEMBLY</t>
  </si>
  <si>
    <t xml:space="preserve">D-DT-5206S2E </t>
  </si>
  <si>
    <t>MEDIUM EQUIPMENT - 4m LATTICE SUPPORT STEELWORK MANUFACTURING DETAILS AND ASSEMBLY</t>
  </si>
  <si>
    <t xml:space="preserve">D-DT-5206S2F </t>
  </si>
  <si>
    <t>MEDIUM EQUIPMENT - 6m LATTICE SUPPORT STEELWORK MANUFACTURING DETAILS AND ASSEMBLY</t>
  </si>
  <si>
    <t xml:space="preserve">D-DT-5206S2G </t>
  </si>
  <si>
    <t>MEDIUM EQUIPMENT - CAP M1 LATTICE SUPPORT STEELWORK MANUFACTURING DETAILS AND ASSEMBLY</t>
  </si>
  <si>
    <t xml:space="preserve">D-DT-5206S2H </t>
  </si>
  <si>
    <t>MEDIUM EQUIPMENT - CAP M2 LATTICE SUPPORT STEELWORK MANUFACTURING DETAILS AND ASSEMBLY</t>
  </si>
  <si>
    <t xml:space="preserve">D-DT-5206S2I </t>
  </si>
  <si>
    <t>MEDIUM EQUIPMENT - CAP M3 LATTICE SUPPORT STEELWORK MANUFACTURING DETAILS AND ASSEMBLY</t>
  </si>
  <si>
    <t xml:space="preserve">D-DT-5206S2J </t>
  </si>
  <si>
    <t>33/22/11kV V.T., C.T. &amp; P.I. SUPPORT CAP</t>
  </si>
  <si>
    <t xml:space="preserve">D-DT-5215S1 </t>
  </si>
  <si>
    <t>33/22/11kV V.T. &amp; C.T. SUPPORT CAP</t>
  </si>
  <si>
    <t xml:space="preserve">D-DT-5215S2 </t>
  </si>
  <si>
    <t>6.6-44kV POST INSULATOR 1200 PHASE CENTRES, HIGH LEVEL LIPPED CHANNEL</t>
  </si>
  <si>
    <t xml:space="preserve">D-DT-5221S2 </t>
  </si>
  <si>
    <t>TUBULAR BUSBAR ROAD CROSSING SINGLE TUBULAR SUPPORT STEELWORK MANUFACTURING DETAILS AND ASSEMBLY - 1.2M PHASE CRS</t>
  </si>
  <si>
    <t xml:space="preserve">D-DT-5209S2A </t>
  </si>
  <si>
    <t>TUBULAR BUSBAR ROAD CROSSING SINGLE TUBULAR SUPPORT STEELWORK MANUFACTURING DETAILS AND ASSEMBLY - 1.85M PHASE CRS</t>
  </si>
  <si>
    <t xml:space="preserve">D-DT-5209S2B </t>
  </si>
  <si>
    <t>TUBULAR BUSBAR - 66kV SINGLE TUBULAR SUPPORT STEELWORK MANUFACTURING DETAILS AND ASSEMBLY - 2.5M PHASE CRS</t>
  </si>
  <si>
    <t xml:space="preserve">D-DT-5208S1A </t>
  </si>
  <si>
    <t>BUSBAR (TUBULAR)</t>
  </si>
  <si>
    <t>BUSBAR (BOX TYPE)</t>
  </si>
  <si>
    <t>MV BOX STRUCTURE C1 COLUMN DETAIL (LIGHT) STANDARD STEELWORK</t>
  </si>
  <si>
    <t>MV BOX STRUCTURE C2 COLUMN DETAIL (HEAVY) STANDARD STEELWORK</t>
  </si>
  <si>
    <t xml:space="preserve">D-DT-5223S2 </t>
  </si>
  <si>
    <t xml:space="preserve">D-DT-5223S3 </t>
  </si>
  <si>
    <t>MV BOX STRUCTURE BEAM DETAILS STANDARD STEELWORK 22/33kV BEAM MK XB1</t>
  </si>
  <si>
    <t>MV BOX STRUCTURE BEAM DETAILS STANDARD STEELWORK 22/33kV BEAM MK XB2</t>
  </si>
  <si>
    <t>MV BOX STRUCTURE BEAM DETAILS STANDARD STEELWORK 22/33kV BEAM MK XB3</t>
  </si>
  <si>
    <t>MV BOX STRUCTURE BEAM DETAILS STANDARD STEELWORK 22/33kV CLEAT MK CLC</t>
  </si>
  <si>
    <t xml:space="preserve">D-DT-5223S4 </t>
  </si>
  <si>
    <t>MV BOX STRUCTURE BEAM DETAILS STANDARD STEELWORK 22/33kV BEAM MK LC1</t>
  </si>
  <si>
    <t>MV BOX STRUCTURE BEAM DETAILS STANDARD STEELWORK 22/33kV BEAM MK LC2</t>
  </si>
  <si>
    <t>MV BOX STRUCTURE BEAM DETAILS STANDARD STEELWORK 22/33kV BEAM MK CB1&amp;CLA</t>
  </si>
  <si>
    <t>MV BOX STRUCTURE BEAM DETAILS STANDARD STEELWORK 22/33kV CLEAT BT/B MK</t>
  </si>
  <si>
    <t xml:space="preserve">D-DT-5223S5 </t>
  </si>
  <si>
    <t>MV BOX STRUCTURE BEAM DETAILS STANDARD STEELWORK - BASIC 1 X BULL</t>
  </si>
  <si>
    <t>MV BOX STRUCTURE BEAM DETAILS STANDARD STEELWORK - BASIC 2 X BULL</t>
  </si>
  <si>
    <t>MV BOX STRUCTURE BEAM DETAILS STANDARD STEELWORK - EXTENSION 1 X BULL</t>
  </si>
  <si>
    <t>MV BOX STRUCTURE BEAM DETAILS STANDARD STEELWORK - EXTENSION 2 X BULL</t>
  </si>
  <si>
    <t xml:space="preserve">D-DT-5223S6 </t>
  </si>
  <si>
    <t>COLUMN - 132/C LATTICE STEELWORK MANUFACTURING DETAILS AND ASSEMBLY</t>
  </si>
  <si>
    <t>BEAM - 132/50/1 LATTICE STEEL STEELWORK MANUFACTURING DETAILS &amp; ASSEMBLY</t>
  </si>
  <si>
    <t>BEAM - 132/50/2 LATTICE STEEL STEELWORK MANUFACTURING DETAILS &amp; ASSEMBLY</t>
  </si>
  <si>
    <t>BEAM - 132/40/1 LATTICE STEEL STEELWORK MANUFACTURING DETAILS &amp; ASSEMBLY</t>
  </si>
  <si>
    <t>EARTHWIRE SUPPORT - 132/EW LATTICE STEEL STEELWORK MANUFACTURING DETAILS AND ASSEMBLY</t>
  </si>
  <si>
    <t>COLUMN - 132kV ANTI-CLIMBING DEVICE STEELWORK MANUFACTURING DETAILS AND ASSEMBLY</t>
  </si>
  <si>
    <t xml:space="preserve">D-DT-5252S2F </t>
  </si>
  <si>
    <t xml:space="preserve">D-DT-5252S2E </t>
  </si>
  <si>
    <t xml:space="preserve">D-DT-5252S2D </t>
  </si>
  <si>
    <t xml:space="preserve">D-DT-5252S2C </t>
  </si>
  <si>
    <t xml:space="preserve">D-DT-5252S2B </t>
  </si>
  <si>
    <t xml:space="preserve">D-DT-5252S1C </t>
  </si>
  <si>
    <t xml:space="preserve">D-DT-5252S2A </t>
  </si>
  <si>
    <t>BEAM - 88kV - B822 LATTICE STEEL STEELWORK MANUFACTURING DETAILS AND ASSEMBLEY</t>
  </si>
  <si>
    <t>BEAM - 88kV - B831 LATTICE STEEL STEELWORK MANUFACTURING DETAILS AND ASSEMBLEY</t>
  </si>
  <si>
    <t>BEAM - 88kV - B840 LATTICE STEEL STEELWORK MANUFACTURING DETAILS AND ASSEMBLEY</t>
  </si>
  <si>
    <t>BEAM - 88kV - B841 LATTICE STEEL STEELWORK MANUFACTURING DETAILS AND ASSEMBLEY</t>
  </si>
  <si>
    <t>BEAM - 88kV - B842 LATTICE STEEL STEELWORK MANUFACTURING DETAILS AND ASSEMBLEY</t>
  </si>
  <si>
    <t>EARTWIRE SUPPORT - 88/EW LATTICE STEEL STEELWORK MANUFACTURING DETAILS AND ASSEMBLEY</t>
  </si>
  <si>
    <t>COLUMN - 88kV ANTI - CLIMBING DEVICE STEELWORK MANUFACTURING DETAILS AND ASSEMBLEY</t>
  </si>
  <si>
    <t xml:space="preserve">D-DT-5265S2B </t>
  </si>
  <si>
    <t xml:space="preserve">D-DT-5265S2C </t>
  </si>
  <si>
    <t xml:space="preserve">D-DT-5265S2D </t>
  </si>
  <si>
    <t xml:space="preserve">D-DT-5265S2E </t>
  </si>
  <si>
    <t xml:space="preserve">D-DT-5265S2F </t>
  </si>
  <si>
    <t xml:space="preserve">D-DT-5265S2G </t>
  </si>
  <si>
    <t xml:space="preserve">D-DT-5265S2H </t>
  </si>
  <si>
    <t>COLUMN - 66/27/1 LATTICE STEEL STEELWORK MANUFACTURING DETAILS &amp; ASSEMBLY</t>
  </si>
  <si>
    <t>BEAM - 66/50/1 LATTICE STEEL STEELWORK MANUFACTURING DETAILS AND ASSEMBLY</t>
  </si>
  <si>
    <t>BEAM - 66/50/1 LATTICE STEEL STEELWORK MANUFACTURING DETAILS</t>
  </si>
  <si>
    <t>BEAM - 66/32/1 LATTICE STEEL STEELWORK MANUFACTURING DETAILS AND ASSEMBLY</t>
  </si>
  <si>
    <t>BEAM - 66/25/1 LATTICE STEEL STEELWORK MANUFACTURING DETAILS AND ASSEMBLY</t>
  </si>
  <si>
    <t>EARTHWIRE SUPPORT - 66/EW6 LATTICE STEEL STEELWORK MANUFACTURING DETAILS AND ASSEMBLY</t>
  </si>
  <si>
    <t>66kV COLUMN ANTI - CLIMBING DEVICE STEELWORK MANUFACTURING DETAILS AND ASSEMBLY</t>
  </si>
  <si>
    <t xml:space="preserve">D-DT-5260S2A </t>
  </si>
  <si>
    <t xml:space="preserve">D-DT-5260S2B1 </t>
  </si>
  <si>
    <t xml:space="preserve">D-DT-5260S2B2 </t>
  </si>
  <si>
    <t xml:space="preserve">D-DT-5260S2C </t>
  </si>
  <si>
    <t xml:space="preserve">D-DT-5260S2D </t>
  </si>
  <si>
    <t xml:space="preserve">D-DT-5260S2E </t>
  </si>
  <si>
    <t xml:space="preserve">D-DT-5260S2F </t>
  </si>
  <si>
    <t>COLUMN - 6.6 - 33kV C1 LATTICE STEEL STEELWORK MANUFACTURING DETAILS AND ASSEMBLY</t>
  </si>
  <si>
    <t>COLUMN - 6.6 - 33kV C2 LATTICE STEEL STEELWORK MANUFACTURING DETAILS AND ASSEMBLY</t>
  </si>
  <si>
    <t>COLUMN - 6.6 - 33kV C3 LATTICE STEEL STEELWORK MANUFACTURING DETAILS AND ASSEMBLY</t>
  </si>
  <si>
    <t>COLUMN - 6.6 - 33kV C4 LATTICE STEEL STEELWORK MANUFACTURING DETAILS AND ASSEMBLY</t>
  </si>
  <si>
    <t>BEAM - 6.6 - 33kV B1 LATTICE STEEL STEELWORK MANUFACTURING DETAILS AND ASSEMBLY</t>
  </si>
  <si>
    <t>BEAM - 6.6 - 33kV B2 LATTICE STEEL STEELWORK MANUFACTURING DETAILS AND ASSEMBLY</t>
  </si>
  <si>
    <t>BEAM - 6.6 - 33kV B3 LATTICE STEEL STEELWORK MANUFACTURING DETAILS AND ASSEMBLY</t>
  </si>
  <si>
    <t>BEAM - 6.6 - 33kV B4 LATTICE STEEL STEELWORK MANUFACTURING DETAILS AND ASSEMBLY</t>
  </si>
  <si>
    <t>BEAM - 6.6 - 33kV B5 LATTICE STEEL STEELWORK MANUFACTURING DETAILS AND ASSEMBLY</t>
  </si>
  <si>
    <t>BEAM - 6.6 - 33kV B6 LATTICE STEEL STEELWORK MANUFACTURING DETAILS AND ASSEMBLY</t>
  </si>
  <si>
    <t>BEAM - 6.6 - 33kV B7 LATTICE STEEL STEELWORK MANUFACTURING DETAILS AND ASSEMBLY</t>
  </si>
  <si>
    <t>BEAM - 6.6 - 33kV B8 LATTICE STEEL STEELWORK MANUFACTURING DETAILS AND ASSEMBLY</t>
  </si>
  <si>
    <t>BEAM - 6.6 - 33kV B9 LATTICE STEEL STEELWORK MANUFACTURING DETAILS AND ASSEMBLY</t>
  </si>
  <si>
    <t>BEAM - 6.6 - 33kV B10 LATTICE STEEL STEELWORK MANUFACTURING DETAILS AND ASSEMBLY</t>
  </si>
  <si>
    <t>BEAM - 6.6 - 33kV B11 LATTICE STEEL STEELWORK MANUFACTURING DETAILS AND ASSEMBLY</t>
  </si>
  <si>
    <t>EARTHWIRE SUPPORT E1 - 6.6 - 33kV LATTICE STEEL STEELWORK MANUFACTURING DETAILS AND ASSEMBLY</t>
  </si>
  <si>
    <t>EARTHWIRE SUPPORT E2 - 6.6 - 33kVLATTICE STEEL STEELWORK MANUFACTURING DETAILS AND ASSEMBLY</t>
  </si>
  <si>
    <t>EARTHWIRE SUPPORT E3 - 6.6/44/ LATTICE STEEL STEELWORK MANUFACTURING DETAILS AND ASSEMBLY</t>
  </si>
  <si>
    <t>COLUMN - 6.6 - 33kV ANTI - CLIMBING DEVICE STEELWORK MANUFACTURING DETAILS AND ASSEMBLY</t>
  </si>
  <si>
    <t xml:space="preserve">D-DT-5257S2A </t>
  </si>
  <si>
    <t xml:space="preserve">D-DT-5257S2B </t>
  </si>
  <si>
    <t xml:space="preserve">D-DT-5257S2C </t>
  </si>
  <si>
    <t xml:space="preserve">D-DT-5257S2D </t>
  </si>
  <si>
    <t xml:space="preserve">D-DT-5257S2E </t>
  </si>
  <si>
    <t xml:space="preserve">D-DT-5257S2F </t>
  </si>
  <si>
    <t xml:space="preserve">D-DT-5257S2G </t>
  </si>
  <si>
    <t xml:space="preserve">D-DT-5257S2H </t>
  </si>
  <si>
    <t xml:space="preserve">D-DT-5257S2I </t>
  </si>
  <si>
    <t xml:space="preserve">D-DT-5257S2J </t>
  </si>
  <si>
    <t xml:space="preserve">D-DT-5257S2K </t>
  </si>
  <si>
    <t xml:space="preserve">D-DT-5257S2L </t>
  </si>
  <si>
    <t xml:space="preserve">D-DT-5257S2M </t>
  </si>
  <si>
    <t xml:space="preserve">D-DT-5257S2N </t>
  </si>
  <si>
    <t xml:space="preserve">D-DT-5257S2O </t>
  </si>
  <si>
    <t xml:space="preserve">D-DT-5257S2P </t>
  </si>
  <si>
    <t xml:space="preserve">D-DT-5257S2Q </t>
  </si>
  <si>
    <t xml:space="preserve">D-DT-5257S2R </t>
  </si>
  <si>
    <t xml:space="preserve">D-DT-5257S2S </t>
  </si>
  <si>
    <t>ISOL,ELECT:132 KVAC;3;2500 A;HAND;40 KA</t>
  </si>
  <si>
    <t>D-DT-6302</t>
  </si>
  <si>
    <t>ISOL,ELECT:132 KVAC;3;2500 A;MOTO;40 KA</t>
  </si>
  <si>
    <t>ISOL,ELECT:INLINE;132 KVAC;3;2500 A</t>
  </si>
  <si>
    <t>ISOL 33kV 1600A 31.5kA H/O 20</t>
  </si>
  <si>
    <t>ISOL 22kV 2500A 31.5kA H/O 31</t>
  </si>
  <si>
    <t>ISOL 22kV 2500A 31.5kA M/O 20</t>
  </si>
  <si>
    <t>ISOL 22kV 2500A 31.5kA M/O 31</t>
  </si>
  <si>
    <t>D-DT-6308</t>
  </si>
  <si>
    <t>ISOL 33kV 1600A 31.5kA H/O 31</t>
  </si>
  <si>
    <t>ISOL 33kV 1600A 31.5kA M/O 20</t>
  </si>
  <si>
    <t>ISOL 33kV 1600A 31.5kA M/O 31</t>
  </si>
  <si>
    <t>ISOL 22kV 2500A 31.5kA H/O 20</t>
  </si>
  <si>
    <t>D-DT-6305</t>
  </si>
  <si>
    <t>ISOL 132kV 2500A 25kA H/O 31</t>
  </si>
  <si>
    <t>ISOL 132kV 2500A 25kA H/O 20</t>
  </si>
  <si>
    <t>ISOL 132kV 2500A 25kA INLINE H/O 31</t>
  </si>
  <si>
    <t>ISOL 132kV 2500A 25kA INLINE H/O 20</t>
  </si>
  <si>
    <t>ISOL 132kV 2500A 25kA M/O 20</t>
  </si>
  <si>
    <t>ISOL 132kV 2500A 25kA M/O 31</t>
  </si>
  <si>
    <t>ISOL,ELECT:66 KVAC;3;1600 A;MOTO;20 KA</t>
  </si>
  <si>
    <t>ISOL,ELECT:66 KVAC;3;1600 A;HAND;20 KA</t>
  </si>
  <si>
    <t>ISOL,ELECT:INLINE;66 KVAC;3;1600 A</t>
  </si>
  <si>
    <t>ISOL,ELECT:66 KVAC;3;2500 A;MOTO;25 KA</t>
  </si>
  <si>
    <t>ISOL,ELECT:66 KVAC;3;2500 A;HAND;25 KA</t>
  </si>
  <si>
    <t>D-DT-6152</t>
  </si>
  <si>
    <t>ISOL,ELECT:22 KVAC;3;2500 A;HAND;25 KA</t>
  </si>
  <si>
    <t>ISOL,ELECT:22 KVAC;3;2500 A;MOTO;25 KA</t>
  </si>
  <si>
    <t>ISOL STR 22kV 400A 12kA P/S 31</t>
  </si>
  <si>
    <t>D-DT-6155</t>
  </si>
  <si>
    <t>ISOL 22kV 400A 12kA P/S 31</t>
  </si>
  <si>
    <t>D-DT-6156</t>
  </si>
  <si>
    <t>ISOL STR 33kV 400A 12kA P/S 31</t>
  </si>
  <si>
    <t>ISOL 33kV 400A 12kA P/S 31</t>
  </si>
  <si>
    <t>ISOL,ELECT:33 KVAC;3;1600 A;HAND;20 KA</t>
  </si>
  <si>
    <t>ISOL,ELECT:33 KVAC;3;1600 A;MOTO;20 KA</t>
  </si>
  <si>
    <t>D-DT-6157</t>
  </si>
  <si>
    <t>BREAKERS</t>
  </si>
  <si>
    <t>BKR,CIRC:GAS 20MM;3150 A;132 KV;3;40 KA</t>
  </si>
  <si>
    <t>BKR,CIRC:GAS 31MM;3150 A;132 KV;3;40 KA</t>
  </si>
  <si>
    <t>BKR,CIRC:GAS 20MM;3150 A;132 KV;1;40 KA</t>
  </si>
  <si>
    <t>BKR,CIRC:GAS 31MM;3150 A;132 KV;1;40 KA</t>
  </si>
  <si>
    <t>BKR,CIRC:GAS;1600 A;66 KV;3;20 KA</t>
  </si>
  <si>
    <t>BKR,CIRC:GAS;2500 A;66 KV;3;25 KA</t>
  </si>
  <si>
    <t>D-DT-6251</t>
  </si>
  <si>
    <t>BKR KIOSK 22kV 1250A 20kA 31</t>
  </si>
  <si>
    <t>BKR KIOSK 22kV 1250A 20kA 31 LOW</t>
  </si>
  <si>
    <t>D-DT-6252</t>
  </si>
  <si>
    <t>BKR PANEL 22kV 1250A 20kA B/S</t>
  </si>
  <si>
    <t xml:space="preserve">BRK PANEL 22kV 1250A 20kA INCMR </t>
  </si>
  <si>
    <t>BRK PANEL 22kV 800A 20kA FDR</t>
  </si>
  <si>
    <t>D-DT-6255</t>
  </si>
  <si>
    <t>BKR,CIRC:KIOSK;1600 A;33 KV;3;20 KA</t>
  </si>
  <si>
    <t>BKR,CIRC:KIOSK;800 A;33 KV;3;20 KA</t>
  </si>
  <si>
    <t>BKR,CIRC:KIOSK;2500 A;11 KV;3;25 KA</t>
  </si>
  <si>
    <t>D-DT-6266</t>
  </si>
  <si>
    <t>BKR 11kV 2500A 25kA 3P 20</t>
  </si>
  <si>
    <t>BKR 11kV 2500A 25kA 3P 31</t>
  </si>
  <si>
    <t>D-DT-6268</t>
  </si>
  <si>
    <t>BKR 33kV 1600A 20kA 3P 20</t>
  </si>
  <si>
    <t>BKR 33kV 1600A 20kA 3P 31</t>
  </si>
  <si>
    <t>D-DT-6269</t>
  </si>
  <si>
    <t>BKR 22kV 1250A 20kA 20 3P</t>
  </si>
  <si>
    <t>BKR 22kV 1250A 20kA 31 3P</t>
  </si>
  <si>
    <t>D-DT-6293</t>
  </si>
  <si>
    <t>BKR PANEL 33kV 1250A 20kA B/S</t>
  </si>
  <si>
    <t>BRK PANEL 33kV 1250A 20kA INCMR</t>
  </si>
  <si>
    <t>BRK PANEL 33kV 800A 20kA FDR</t>
  </si>
  <si>
    <t>BRK PANEL 33kV 800A 25kA FDR</t>
  </si>
  <si>
    <t>D-DT-6294</t>
  </si>
  <si>
    <t>BKR 22kV 1250A 31.5kA 20 3P</t>
  </si>
  <si>
    <t>BKR 22kV 1250A 31.5kA 31 3P</t>
  </si>
  <si>
    <t>D-DT-6307</t>
  </si>
  <si>
    <t>BKR PANEL 33kV 1250A 31.5kA B/S</t>
  </si>
  <si>
    <t>BRK PANEL 33kV 1250A 31.5kA TRFR</t>
  </si>
  <si>
    <t>BRK PANEL 33kV 800A 31.5kA FDR</t>
  </si>
  <si>
    <t>D-DT-6310</t>
  </si>
  <si>
    <t>BKR PANEL 11kV  800A 25kA FDR (A)</t>
  </si>
  <si>
    <t>BRK PANEL 11kV 800A 25kA FDR (B)</t>
  </si>
  <si>
    <t>BKR PANEL 11kV 1250A 25kA B/S</t>
  </si>
  <si>
    <t>BKR PANEL 11kV 1250A 25kA INCMR</t>
  </si>
  <si>
    <t>BKR PANEL 11kV 1250A 25kA FDR (A)</t>
  </si>
  <si>
    <t>BKR PANEL 11kV 2500A 25kA B/S</t>
  </si>
  <si>
    <t>BKR PANEL 11kV 2500A 25kA INCMR</t>
  </si>
  <si>
    <t>BRK PANEL 11kV 1250A 25kA FDR (B</t>
  </si>
  <si>
    <t>BKR PANEL 11kV 800A 25kA FDR A LOW</t>
  </si>
  <si>
    <t>BRK PANEL 11kV 800A 25kA FDR B LOW</t>
  </si>
  <si>
    <t>D-DT-6358</t>
  </si>
  <si>
    <t>CT 132kV 2500A 40kA 2P2M2B500 31</t>
  </si>
  <si>
    <t>CT 132kV 2500A 40kA 2P2M2B1600 31</t>
  </si>
  <si>
    <t>CT 132kV 2500A 40kA 2P2M2B2400 31</t>
  </si>
  <si>
    <t>CT 132kV 200A 10kA/1s 2MR 31</t>
  </si>
  <si>
    <t>CURRENT TRANSFORMER</t>
  </si>
  <si>
    <t>CT 66kV 1600A 31.5kA 2P2M2B500 31</t>
  </si>
  <si>
    <t>CT 66kV 1600A 31.5kA 2P2M2B1600 31</t>
  </si>
  <si>
    <t>CT 66kV 200A 10kA/1s 2MR 31</t>
  </si>
  <si>
    <t>D-DT-6198</t>
  </si>
  <si>
    <t>CT 33kV 1600A 31.5kA 2P2M 31</t>
  </si>
  <si>
    <t>D-DT-6191</t>
  </si>
  <si>
    <t>CT 22kV 1600A 25kA 2P2M 31</t>
  </si>
  <si>
    <t>CT 22kV 2500A 25kA 2P2M 31</t>
  </si>
  <si>
    <t>D-DT-6192</t>
  </si>
  <si>
    <t>VOLTAGE TRANSFORMER</t>
  </si>
  <si>
    <t>VT 1PH 132kV/110V 100/50VA 31</t>
  </si>
  <si>
    <t>VT 1PH 88kV/110V 100/50VA 31</t>
  </si>
  <si>
    <t>D-DT-6171</t>
  </si>
  <si>
    <t>VT 1PH 66kV/110V 100/50VA 31</t>
  </si>
  <si>
    <t>D-DT-6176</t>
  </si>
  <si>
    <t>VT 1PH 33kV/110V 100/50VA 31</t>
  </si>
  <si>
    <t>D-DT-6172</t>
  </si>
  <si>
    <t>VT PANEL 33kV/110V 50VA CL 0.2</t>
  </si>
  <si>
    <t>D-DT-6175</t>
  </si>
  <si>
    <t>VT 1PH 22kV/110V 100/50VA 31</t>
  </si>
  <si>
    <t>D-DT-6173</t>
  </si>
  <si>
    <t>VT PANEL 22kV/110V 50VA CL 0.2</t>
  </si>
  <si>
    <t>VT 1PH 11kV/110V 100/50VA 31</t>
  </si>
  <si>
    <t>VT PANEL 11kV/110V 50VA CL 0.2 (A)</t>
  </si>
  <si>
    <t>VT PANEL 11kV/110V 50VA CL 0.2 (B)</t>
  </si>
  <si>
    <t>VT PANEL 6.6kV/110V 50VA CL 0.2 (A)</t>
  </si>
  <si>
    <t>VT PANEL 6.6kV/110V 50VA CL 0.2 (B)</t>
  </si>
  <si>
    <t>VT 1PH 6.6kV/110V 100/50VA 31</t>
  </si>
  <si>
    <t>D-DT-6178</t>
  </si>
  <si>
    <t>VT 1PH 44kV/110V 100/50VA 31</t>
  </si>
  <si>
    <t>D-DT-6177</t>
  </si>
  <si>
    <t>NEC/NER/AUX</t>
  </si>
  <si>
    <t>NEC/NER/AUX TFR 44kV 360A 20</t>
  </si>
  <si>
    <t>D-DT-6145</t>
  </si>
  <si>
    <t>NEC/NER/AUX TFR 44kV 360A 31</t>
  </si>
  <si>
    <t>NEC/NER/AUX TFR 33kV 360A 20</t>
  </si>
  <si>
    <t>NEC/NER/AUX TFR 33kV 360A 31</t>
  </si>
  <si>
    <t>NEC/NER/AUX TFR 33kV 960A 20</t>
  </si>
  <si>
    <t>NEC/NER/AUX TFR 33kV 960A 31</t>
  </si>
  <si>
    <t>D-DT-6142</t>
  </si>
  <si>
    <t>NEC/NER/AUX TFR 22kV 360A 20</t>
  </si>
  <si>
    <t>NEC/NER/AUX TFR 22kV 960A 20</t>
  </si>
  <si>
    <t>NEC/NER/AUX TFR 22kV 360A 31</t>
  </si>
  <si>
    <t>NEC/NER/AUX TFR 22kV 960A 31</t>
  </si>
  <si>
    <t>D-DT-6141</t>
  </si>
  <si>
    <t>NEC/NER/AUX TFR 11kV 960A 20</t>
  </si>
  <si>
    <t>NEC/NER/AUX TFR 11kV 360A 31</t>
  </si>
  <si>
    <t>NEC/NER/AUX TFR 11kV 960A 31</t>
  </si>
  <si>
    <t xml:space="preserve">NEC/NER/AUX TFR 11kV 360A 20 </t>
  </si>
  <si>
    <t>NEC/NER/AUX TFR 6.6kV 360A 20</t>
  </si>
  <si>
    <t>NEC/NER/AUX TFR 6.6kV 360A 31</t>
  </si>
  <si>
    <t>D-DT-6143</t>
  </si>
  <si>
    <t>TRANSFORMER</t>
  </si>
  <si>
    <t>TRFR 10MVA 132/11kV OLTC YNd1 31 D6120</t>
  </si>
  <si>
    <t>TRFR 20MVA 132/11kV OLTC YNd1 31 D6120</t>
  </si>
  <si>
    <t>TRFR 40MVA 132/11kV OLTC (HI) YNd1 31 D6120</t>
  </si>
  <si>
    <t>TRFR 5MVA 132/11kV OLTC YNd1 31 D6120</t>
  </si>
  <si>
    <t>TRFR 40MVA 132/11kV OLTC (SI) YNd1 31 D6120</t>
  </si>
  <si>
    <t>TRFR 20MVA 132/11kV OLTC YNd1 31 H/D D6120</t>
  </si>
  <si>
    <t>TRFR 40MVA 132/11kV OLTC YNd1 31 H/D D6120</t>
  </si>
  <si>
    <t>D-DT-6122</t>
  </si>
  <si>
    <t>TRFR 10MVA 132/22kV OLTC YNd1 31 D6122</t>
  </si>
  <si>
    <t>TRFR 20MVA 132/22kV OLTC YNd1 31 D6122</t>
  </si>
  <si>
    <t>TRFR 40MVA 132/22kV OLTC YNd1 31 D6122</t>
  </si>
  <si>
    <t>TRFR 5MVA 132/22kV OLTC YNd1 31 D6122</t>
  </si>
  <si>
    <t>TRFR 20MVA 132/22kV OLTC YNd1 31 H/D D6122</t>
  </si>
  <si>
    <t>TRFR 40MVA 132/22kV OLTC YNd1 31 H/D D6122</t>
  </si>
  <si>
    <t>D-DT-6125</t>
  </si>
  <si>
    <t>TRFR 10MVA 132/33kV OLTC YNd1 31 D6125</t>
  </si>
  <si>
    <t>TRFR 20MVA 132/33kV OLTC YNd1 31 D6125</t>
  </si>
  <si>
    <t>TRFR 40MVA 132/33kV OLTC YNd1 31 D6125</t>
  </si>
  <si>
    <t>TRFR 80MVA 132/33kV OLTC YNd1 31 D6125</t>
  </si>
  <si>
    <t>D-DT-6132</t>
  </si>
  <si>
    <t>TRFR 10MVA 132/6.6kV OLTC YNd1 31 D6132</t>
  </si>
  <si>
    <t>TRFR 20MVA 132/6.6kV OLTC (SI) YNd1 31 D6132</t>
  </si>
  <si>
    <t>TRFR 20MVA 132/6.6kV OLTC (HI) YNd1 31 D6132</t>
  </si>
  <si>
    <t>D-DT-6134</t>
  </si>
  <si>
    <t>TRFR 20MVA 132/11kV OLTC YNyn6  D6134</t>
  </si>
  <si>
    <t>TRFR 40 MVA 132/11kV OLTC YNyn6 D6134</t>
  </si>
  <si>
    <t>D-DT-6276</t>
  </si>
  <si>
    <t>TRFR 20MVA 132/44/22kV OLTC YNa0d1 31 D6276</t>
  </si>
  <si>
    <t>TRFR 40MVA 132/44/22kV OLTC YNa0d1 31 D6276</t>
  </si>
  <si>
    <t>TRFR 80MVA 132/44/22kV OLTC YNa0d1 31 D6276</t>
  </si>
  <si>
    <t>D-DT-6277</t>
  </si>
  <si>
    <t>TRFR 20MVA 132/66/22kV OLTC YNa0d1 31 D6277</t>
  </si>
  <si>
    <t>TRFR 40MVA 132/66/22kV OLTC YNa0d1 31 D6277</t>
  </si>
  <si>
    <t>TRFR 80MVA 132/66/22kV OLTC YNa0d1 31 D6277</t>
  </si>
  <si>
    <t>TRFR 160MVA 132/66/22kV OLTC YNa0d1 31 D6277</t>
  </si>
  <si>
    <t>D-DT-6278</t>
  </si>
  <si>
    <t>TRFR 20MVA 132/88/22kV OLTC YNa0d1 31 D6278</t>
  </si>
  <si>
    <t>TRFR 40MVA 132/88/22kV OLTC YNa0d1 31 D6278</t>
  </si>
  <si>
    <t>TRFR 80MVA 132/88/22kV OLTC YNa0d1 31 D6278</t>
  </si>
  <si>
    <t>TRFR 160MVA 132/88/22kV OLTC YNa0d1 31 D6278</t>
  </si>
  <si>
    <t>D-DT-6126</t>
  </si>
  <si>
    <t>TRFR 5MVA 88/11kV OLTC YNd1 31 D6126</t>
  </si>
  <si>
    <t>TRFR 10MVA 88/11kV OLTC YNd1 31 D6126</t>
  </si>
  <si>
    <t>TRFR 20MVA 88/11kV OLTC YNd1 31 D6126</t>
  </si>
  <si>
    <t>TRFR 40MVA 88/11kV OLTC (HI) YNd1 31 D6126</t>
  </si>
  <si>
    <t>TRFR 40MVA 88/11kV OLTC (SI) YNd1 31 D6126</t>
  </si>
  <si>
    <t>TRFR 20MVA 88/11kV OLTC YNd1 31 H/D D6126</t>
  </si>
  <si>
    <t>TRFR 40MVA 88/11kV OLTC YNd1 31 H/D D6126</t>
  </si>
  <si>
    <t>D-DT-6128</t>
  </si>
  <si>
    <t>TRFR 5MVA 88/22kV OLTC YNd1 31 D6128</t>
  </si>
  <si>
    <t>TRFR 10MVA 88/22kV OLTC YNd1 31 D6128</t>
  </si>
  <si>
    <t>TRFR 20MVA 88/22kV OLTC YNd1 31 D6128</t>
  </si>
  <si>
    <t>TRFR 40MVA 88/22kV OLTC YNd1 31 D6128</t>
  </si>
  <si>
    <t>TRFR 20MVA 88/22kV OLTC YNd1 31 H/D D6128</t>
  </si>
  <si>
    <t>TRFR 40MVA 88/22kV OLTC YNd1 31 H/D D6128</t>
  </si>
  <si>
    <t>D-DT-6131</t>
  </si>
  <si>
    <t>TRFR 10MVA 88/33kV OLTC YNd1 31 D6131</t>
  </si>
  <si>
    <t>TRFR 20MVA 88/33kV OLTC YNd1 31 D6131</t>
  </si>
  <si>
    <t>TRFR 40MVA 88/33kV OLTC YNd1 31 D6131</t>
  </si>
  <si>
    <t>TRFR 80MVA 88/33kV OLTC YNd1 31 D6131</t>
  </si>
  <si>
    <t>D-DT-6270</t>
  </si>
  <si>
    <t>TRFR 5MVA 88/6.6kV OLTC YNd1 31 D6270</t>
  </si>
  <si>
    <t>TRFR 10MVA 88/6.6kV OLTC YNd1 31 D6270</t>
  </si>
  <si>
    <t>TRFR 20MVA 88/6.6kV OLTC (SI) YNd1 31 D6270</t>
  </si>
  <si>
    <t>TRFR 20MVA 88/6.6kV OLTC (HI) YNd1 31 D6270</t>
  </si>
  <si>
    <t>D-DT-6291</t>
  </si>
  <si>
    <t>TRFR 20MVA 88/44/22kV OLTC YNa0d1 31 D6291</t>
  </si>
  <si>
    <t>TRFR 40MVA 88/44/22kV OLTC YNa0d1 31 D6291</t>
  </si>
  <si>
    <t>TRFR 80MVA 88/44/22kV OLTC YNa0d1 31 D6291</t>
  </si>
  <si>
    <t>D-DT-6301</t>
  </si>
  <si>
    <t>TRFR 30MVA 88/44kV OLTC YNd1 31 D6301</t>
  </si>
  <si>
    <t>TRFR 20MVA 88/44kV OLTC YNd1 31 D6301</t>
  </si>
  <si>
    <t>TRFR 40MVA 88/44 kV OLTC YNd1 31 D6301</t>
  </si>
  <si>
    <t>D-DT-6280</t>
  </si>
  <si>
    <t>TRFR 5MVA 66/6.6kV OLTC YNd1 31 D6280</t>
  </si>
  <si>
    <t>TRFR 10MVA 66/6.6kV OLTC YNd1 31 D6280</t>
  </si>
  <si>
    <t>TRFR 20MVA 66/6.6kV OLTC (SI) YNd1 31 D6280</t>
  </si>
  <si>
    <t>TRFR 20MVA 66/6.6kV OLTC (HI) YNd1 31 D6280</t>
  </si>
  <si>
    <t>D-DT-6281</t>
  </si>
  <si>
    <t>TRFR 2,5MVA 66/11kV OLTC YNd1 31 D6281</t>
  </si>
  <si>
    <t>TRFR 5MVA 66/11kV OLTC YNd1 31 D6281</t>
  </si>
  <si>
    <t>TRFR 10MVA 66/11kV OLTC YNd1 31 D6281</t>
  </si>
  <si>
    <t>TRFR 20MVA 66/11kV OLTC YNd1 31 D6281</t>
  </si>
  <si>
    <t>TRFR 40MVA 66/11kV OLTC YNd1 31 D6281</t>
  </si>
  <si>
    <t>TRFR 40MVA 66/11kV OLTC (HI) YNd1 31 D6281</t>
  </si>
  <si>
    <t>D-DT-6282</t>
  </si>
  <si>
    <t>TRFR 20,0MVA 66/11kV OLTC YNyn6 D6282</t>
  </si>
  <si>
    <t>TRFR 40,0MVA 66/11kV OLTC YNyn6 D6282</t>
  </si>
  <si>
    <t>D-DT-6283</t>
  </si>
  <si>
    <t>TRFR 2,5MVA 66/22kV OLTC YNd1 31 D6283</t>
  </si>
  <si>
    <t>TRFR 5MVA 66/22kV OLTC YNd1 31 D6283</t>
  </si>
  <si>
    <t>TRFR 10MVA 66/22kV OLTC YNd1 31 D6283</t>
  </si>
  <si>
    <t>TRFR 20MVA 66/22kV OLTC YNd1 31 D6283</t>
  </si>
  <si>
    <t>TRFR 40MVA 66/22kV OLTC YNd1 31 D6283</t>
  </si>
  <si>
    <t>D-DT-6284</t>
  </si>
  <si>
    <t>TRFR 5MVA 44/6.6kV OLTC YNd1 31 D6284</t>
  </si>
  <si>
    <t>TRFR 10MVA 44/6.6kV OLTC YNd1 31 D6284</t>
  </si>
  <si>
    <t>TRFR 20MVA 44/6.6kV OLTC (SI) YNd1 31 D6284</t>
  </si>
  <si>
    <t>D-DT-6285</t>
  </si>
  <si>
    <t>TRFR 2,5MVA 44/11kV OLTC YNd1 31 D6285</t>
  </si>
  <si>
    <t>TRFR 5MVA 44/11kV OLTC YNd1 31 D6285</t>
  </si>
  <si>
    <t>TRFR 10MVA 44/11kV OLTC YNd1 31 D6285</t>
  </si>
  <si>
    <t>TRFR 20MVA 44/11kV OLTC YNd1 31 D6285</t>
  </si>
  <si>
    <t>D-DT-6286</t>
  </si>
  <si>
    <t>TRFR 5MVA 44/22kV OLTC YNd1 31 D6286</t>
  </si>
  <si>
    <t>TRFR 10MVA 44/22kV OLTC YNd1 31 D6286</t>
  </si>
  <si>
    <t>TRFR 20MVA 44/22kV OLTC YNd1 31 D6286</t>
  </si>
  <si>
    <t>D-DT-6287</t>
  </si>
  <si>
    <t>TRFR 2.5MVA 33/11kV OCTS YNyn0 31 D6287</t>
  </si>
  <si>
    <t>TRFR 5MVA 33/11kV OLTC YNyn0 31 D6287</t>
  </si>
  <si>
    <t>TRFR 10MVA 33/11kV OLTC YNyn0 31 D6287</t>
  </si>
  <si>
    <t>TRFR 20MVA 33/11kV OLTC YNyn0 31 D6287</t>
  </si>
  <si>
    <t>D-DT-6289</t>
  </si>
  <si>
    <t>TRFR 2,5MVA 33/22kV OLTC YNyn0 31 D6289</t>
  </si>
  <si>
    <t>TRFR 5MVA 33/22kV OLTC YNyn0 31 D6289</t>
  </si>
  <si>
    <t>TRFR 10MVA 33/22kV OLTC YNyn0 31 D6289</t>
  </si>
  <si>
    <t>D-DT-6290</t>
  </si>
  <si>
    <t>TRFR 2,5MVA 22/11kV OCTS YNyn0 31 D6290</t>
  </si>
  <si>
    <t>TRFR 5MVA 22/11kV OLTC YNyn0 31 D6290</t>
  </si>
  <si>
    <t>TRFR 10MVA 22/11kV OLTC YNyn0 31 D6290</t>
  </si>
  <si>
    <t>TRFR 20MVA 22/11kV OLTC YNyn0 31 D6290</t>
  </si>
  <si>
    <t>TRFR 1,25MVA 22/11kV OCTS YNyn0 31 D6290</t>
  </si>
  <si>
    <t>D-DT-6300</t>
  </si>
  <si>
    <t>TFR 100kVA 22kV/415V AUX 31 D6300</t>
  </si>
  <si>
    <t>TFR 100kVA 11kV/415V AUX 31 D6300</t>
  </si>
  <si>
    <t>SURGE ARRESTERS</t>
  </si>
  <si>
    <t>D-DT 6210</t>
  </si>
  <si>
    <t xml:space="preserve"> S/ARR S/CL 132kV MCOV 84kV 31 D6210</t>
  </si>
  <si>
    <t>S/ARR S/CL 132kV MCOV 84kV 20 D6210</t>
  </si>
  <si>
    <t>D-DT 6211</t>
  </si>
  <si>
    <t>S/ARR S/CL 88kV MCOV 56kV 20 D6211</t>
  </si>
  <si>
    <t>S/ARR S/CL 88kV MCOV 56kV 31 D6211</t>
  </si>
  <si>
    <t>D-DT 6212</t>
  </si>
  <si>
    <t>S/ARR S/CL 66kV MCOV 48kV 31 D6212</t>
  </si>
  <si>
    <t>S/ARR S/CL 66kV MCOV 48kV 20 D6212</t>
  </si>
  <si>
    <t>D-DT 6213</t>
  </si>
  <si>
    <t>S/ARR S/CL 33kV&amp;44kV MCOV 36kV 31 D6214</t>
  </si>
  <si>
    <t>S/ARR S/CL 33kV&amp;44kV MCOV 36kV 20 D6214</t>
  </si>
  <si>
    <t>D-DT 6215</t>
  </si>
  <si>
    <t>S/ARR S/CL 22kV MCOV 24kV 31 D6215</t>
  </si>
  <si>
    <t>S/ARR S/CL 22kV MCOV 24kV 20 D6215</t>
  </si>
  <si>
    <t>D-DT 6216</t>
  </si>
  <si>
    <t>S/ARR S/CL 11kV MCOV 12kV 31 D6216</t>
  </si>
  <si>
    <t>S/ARR S/CL 11kV MCOV 12kV 20 D6216</t>
  </si>
  <si>
    <t>D-DT 6217</t>
  </si>
  <si>
    <t>S/ARR S/CL 6.6kV MCOV 7.2kV 31 D6217</t>
  </si>
  <si>
    <t>S/ARR S/CL 6.6kV MCOV 7.2kV 20 D6217</t>
  </si>
  <si>
    <t>POST INSULATORS</t>
  </si>
  <si>
    <t>INSUL:STN POST;C4-550;132 KV</t>
  </si>
  <si>
    <t>D-DT-6231</t>
  </si>
  <si>
    <t>INSUL:STN POST;C4-325;66 KV</t>
  </si>
  <si>
    <t>INSUL:STN POST;C4-200;33 KV</t>
  </si>
  <si>
    <t>D-DT-6233</t>
  </si>
  <si>
    <t>INSUL:STN POST;C4-150;22 KV</t>
  </si>
  <si>
    <t xml:space="preserve">LIGHTING/LIGHTING MAST </t>
  </si>
  <si>
    <t xml:space="preserve">D-DT-5217S2A </t>
  </si>
  <si>
    <t xml:space="preserve">STEEL FIRE BARRIER  </t>
  </si>
  <si>
    <t>STEEL FIRE BARRIER - 6m LATTICE SUPPORT &amp; IRB SHEETING STEELWORK MANUFACTURING DETAILS AND ASSEMBLY 5MVA - 40MVA</t>
  </si>
  <si>
    <t xml:space="preserve">D-DT-5218S2A </t>
  </si>
  <si>
    <t>STEEL FIRE BARRIER - 6.5m LATTICE SUPPORT &amp; IRB SHEETING STEELWORK MANUFACTURING DETAILS AND ASSEMBLY 40MVA - 80MVA</t>
  </si>
  <si>
    <t xml:space="preserve">D-DT-5218S2B </t>
  </si>
  <si>
    <t>LIGHTING-LIGHTNING MAST - 8m TUBULAR SUPPORT STEELWORK MANUFACTURING DETAILS AND ASSEMBLY</t>
  </si>
  <si>
    <t>LIGHTING-LIGHTNING MAST - 14m TUBULAR SUPPORT STEELWORK MANUFACTURING DETAILS AND ASSEMBLY</t>
  </si>
  <si>
    <t xml:space="preserve">D-DT-5217S2B </t>
  </si>
  <si>
    <t>LIGHTING-LIGHTNING MAST - 21m TUBULAR SUPPORT STEELWORK MANUFACTURING DETAILS AND ASSEMBLY</t>
  </si>
  <si>
    <t xml:space="preserve">D-DT-5217S2C </t>
  </si>
  <si>
    <t>5.1.59</t>
  </si>
  <si>
    <t>5.1.60</t>
  </si>
  <si>
    <t>5.1.61</t>
  </si>
  <si>
    <t>5.1.62</t>
  </si>
  <si>
    <t>5.1.63</t>
  </si>
  <si>
    <t>5.1.64</t>
  </si>
  <si>
    <t>5.1.65</t>
  </si>
  <si>
    <t>5.1.66</t>
  </si>
  <si>
    <t>5.1.67</t>
  </si>
  <si>
    <t>5.1.68</t>
  </si>
  <si>
    <t>5.1.69</t>
  </si>
  <si>
    <t>5.1.70</t>
  </si>
  <si>
    <t>5.1.71</t>
  </si>
  <si>
    <t>5.1.72</t>
  </si>
  <si>
    <t>5.1.73</t>
  </si>
  <si>
    <t>5.1.74</t>
  </si>
  <si>
    <t>6.1.2</t>
  </si>
  <si>
    <t>6.1.3</t>
  </si>
  <si>
    <t>6.1.4</t>
  </si>
  <si>
    <t>6.1.5</t>
  </si>
  <si>
    <t>6.1.6</t>
  </si>
  <si>
    <t>6.1.7</t>
  </si>
  <si>
    <t>6.1.8</t>
  </si>
  <si>
    <t>6.1.9</t>
  </si>
  <si>
    <t>6.1.10</t>
  </si>
  <si>
    <t>6.1.11</t>
  </si>
  <si>
    <t>6.1.12</t>
  </si>
  <si>
    <t>6.1.13</t>
  </si>
  <si>
    <t>6.1.14</t>
  </si>
  <si>
    <t>6.1.15</t>
  </si>
  <si>
    <t>6.1.16</t>
  </si>
  <si>
    <t>6.1.17</t>
  </si>
  <si>
    <t>6.1.18</t>
  </si>
  <si>
    <t>6.1.19</t>
  </si>
  <si>
    <t>6.1.20</t>
  </si>
  <si>
    <t>6.1.21</t>
  </si>
  <si>
    <t>6.1.22</t>
  </si>
  <si>
    <t>6.1.23</t>
  </si>
  <si>
    <t>6.1.24</t>
  </si>
  <si>
    <t>6.1.25</t>
  </si>
  <si>
    <t>6.1.26</t>
  </si>
  <si>
    <t>6.1.27</t>
  </si>
  <si>
    <t>6.1.28</t>
  </si>
  <si>
    <t>6.1.29</t>
  </si>
  <si>
    <t>6.1.30</t>
  </si>
  <si>
    <t>6.1.31</t>
  </si>
  <si>
    <t>6.1.32</t>
  </si>
  <si>
    <t>6.1.33</t>
  </si>
  <si>
    <t>6.1.34</t>
  </si>
  <si>
    <t>6.1.35</t>
  </si>
  <si>
    <t>6.1.36</t>
  </si>
  <si>
    <t>6.1.37</t>
  </si>
  <si>
    <t>6.1.38</t>
  </si>
  <si>
    <t>6.1.39</t>
  </si>
  <si>
    <t>6.1.40</t>
  </si>
  <si>
    <t>6.1.41</t>
  </si>
  <si>
    <t>6.1.42</t>
  </si>
  <si>
    <t>6.1.43</t>
  </si>
  <si>
    <t>6.1.44</t>
  </si>
  <si>
    <t>6.1.45</t>
  </si>
  <si>
    <t>6.1.46</t>
  </si>
  <si>
    <t>6.1.47</t>
  </si>
  <si>
    <t>6.1.48</t>
  </si>
  <si>
    <t>6.1.49</t>
  </si>
  <si>
    <t>6.1.50</t>
  </si>
  <si>
    <t>6.1.51</t>
  </si>
  <si>
    <t>6.1.52</t>
  </si>
  <si>
    <t>6.1.53</t>
  </si>
  <si>
    <t>6.1.54</t>
  </si>
  <si>
    <t>6.1.55</t>
  </si>
  <si>
    <t>6.1.56</t>
  </si>
  <si>
    <t>6.1.57</t>
  </si>
  <si>
    <t>6.1.58</t>
  </si>
  <si>
    <t>6.1.59</t>
  </si>
  <si>
    <t>6.1.60</t>
  </si>
  <si>
    <t>6.1.61</t>
  </si>
  <si>
    <t>6.1.62</t>
  </si>
  <si>
    <t>6.1.63</t>
  </si>
  <si>
    <t>6.1.64</t>
  </si>
  <si>
    <t>6.1.65</t>
  </si>
  <si>
    <t>6.1.66</t>
  </si>
  <si>
    <t>6.1.67</t>
  </si>
  <si>
    <t>6.1.68</t>
  </si>
  <si>
    <t>6.1.69</t>
  </si>
  <si>
    <t>6.1.70</t>
  </si>
  <si>
    <t>6.1.71</t>
  </si>
  <si>
    <t>6.1.72</t>
  </si>
  <si>
    <t>6.1.73</t>
  </si>
  <si>
    <t>6.1.74</t>
  </si>
  <si>
    <t>6.1.75</t>
  </si>
  <si>
    <t>6.1.76</t>
  </si>
  <si>
    <t>6.1.77</t>
  </si>
  <si>
    <t>6.1.78</t>
  </si>
  <si>
    <t>6.1.79</t>
  </si>
  <si>
    <t>6.1.80</t>
  </si>
  <si>
    <t>6.1.81</t>
  </si>
  <si>
    <t>7.1.2</t>
  </si>
  <si>
    <t>7.1.4</t>
  </si>
  <si>
    <t>7.1.5</t>
  </si>
  <si>
    <t>7.1.6</t>
  </si>
  <si>
    <t>7.1.7</t>
  </si>
  <si>
    <t>7.1.8</t>
  </si>
  <si>
    <t>7.1.9</t>
  </si>
  <si>
    <t>7.1.10</t>
  </si>
  <si>
    <t>7.1.11</t>
  </si>
  <si>
    <t>7.1.12</t>
  </si>
  <si>
    <t>7.1.13</t>
  </si>
  <si>
    <t>7.1.14</t>
  </si>
  <si>
    <t>7.1.15</t>
  </si>
  <si>
    <t>7.1.16</t>
  </si>
  <si>
    <t>7.1.17</t>
  </si>
  <si>
    <t>7.1.18</t>
  </si>
  <si>
    <t>7.1.19</t>
  </si>
  <si>
    <t>7.1.20</t>
  </si>
  <si>
    <t>7.1.21</t>
  </si>
  <si>
    <t>7.1.22</t>
  </si>
  <si>
    <t>7.1.23</t>
  </si>
  <si>
    <t>7.1.24</t>
  </si>
  <si>
    <t>7.1.25</t>
  </si>
  <si>
    <t>7.1.26</t>
  </si>
  <si>
    <t>7.1.27</t>
  </si>
  <si>
    <t>7.1.28</t>
  </si>
  <si>
    <t>7.1.29</t>
  </si>
  <si>
    <t>7.1.30</t>
  </si>
  <si>
    <t>7.1.31</t>
  </si>
  <si>
    <t>7.1.32</t>
  </si>
  <si>
    <t>7.1.33</t>
  </si>
  <si>
    <t>7.1.34</t>
  </si>
  <si>
    <t>7.1.35</t>
  </si>
  <si>
    <t>7.1.36</t>
  </si>
  <si>
    <t>7.1.37</t>
  </si>
  <si>
    <t>7.1.38</t>
  </si>
  <si>
    <t>7.1.39</t>
  </si>
  <si>
    <t>7.1.40</t>
  </si>
  <si>
    <t>7.1.41</t>
  </si>
  <si>
    <t>7.1.42</t>
  </si>
  <si>
    <t>7.1.43</t>
  </si>
  <si>
    <t>7.1.44</t>
  </si>
  <si>
    <t>7.1.45</t>
  </si>
  <si>
    <t>7.1.46</t>
  </si>
  <si>
    <t>7.1.47</t>
  </si>
  <si>
    <t>7.1.48</t>
  </si>
  <si>
    <t>7.1.49</t>
  </si>
  <si>
    <t>7.1.50</t>
  </si>
  <si>
    <t>7.1.51</t>
  </si>
  <si>
    <t>7.1.52</t>
  </si>
  <si>
    <t>7.1.53</t>
  </si>
  <si>
    <t>7.1.54</t>
  </si>
  <si>
    <t>7.1.55</t>
  </si>
  <si>
    <t>7.1.56</t>
  </si>
  <si>
    <t>7.1.57</t>
  </si>
  <si>
    <t>7.1.58</t>
  </si>
  <si>
    <t>7.1.59</t>
  </si>
  <si>
    <t>7.1.60</t>
  </si>
  <si>
    <t>7.1.61</t>
  </si>
  <si>
    <t>7.1.62</t>
  </si>
  <si>
    <t>7.1.63</t>
  </si>
  <si>
    <t>7.1.64</t>
  </si>
  <si>
    <t>7.1.65</t>
  </si>
  <si>
    <t>7.1.66</t>
  </si>
  <si>
    <t>7.1.67</t>
  </si>
  <si>
    <t>7.1.68</t>
  </si>
  <si>
    <t>7.1.69</t>
  </si>
  <si>
    <t>7.1.70</t>
  </si>
  <si>
    <t>7.1.71</t>
  </si>
  <si>
    <t>7.1.72</t>
  </si>
  <si>
    <t>7.1.73</t>
  </si>
  <si>
    <t>7.1.74</t>
  </si>
  <si>
    <t>7.1.75</t>
  </si>
  <si>
    <t>7.1.76</t>
  </si>
  <si>
    <t>7.1.77</t>
  </si>
  <si>
    <t>7.1.78</t>
  </si>
  <si>
    <t>7.1.79</t>
  </si>
  <si>
    <t>7.1.80</t>
  </si>
  <si>
    <t>7.1.81</t>
  </si>
  <si>
    <t>7.1.82</t>
  </si>
  <si>
    <t>7.1.83</t>
  </si>
  <si>
    <t>7.1.84</t>
  </si>
  <si>
    <t>7.1.85</t>
  </si>
  <si>
    <t>7.1.86</t>
  </si>
  <si>
    <t>7.1.87</t>
  </si>
  <si>
    <t>7.1.88</t>
  </si>
  <si>
    <t>7.1.89</t>
  </si>
  <si>
    <t>7.1.90</t>
  </si>
  <si>
    <t>7.1.91</t>
  </si>
  <si>
    <t>7.1.92</t>
  </si>
  <si>
    <t>7.1.93</t>
  </si>
  <si>
    <t>7.1.94</t>
  </si>
  <si>
    <t>7.1.95</t>
  </si>
  <si>
    <t>7.1.96</t>
  </si>
  <si>
    <t>7.1.97</t>
  </si>
  <si>
    <t>7.1.98</t>
  </si>
  <si>
    <t>7.1.99</t>
  </si>
  <si>
    <t>7.1.100</t>
  </si>
  <si>
    <t>7.1.101</t>
  </si>
  <si>
    <t>7.1.102</t>
  </si>
  <si>
    <t>7.1.103</t>
  </si>
  <si>
    <t>7.1.104</t>
  </si>
  <si>
    <t>7.1.105</t>
  </si>
  <si>
    <t>7.1.106</t>
  </si>
  <si>
    <t>7.1.107</t>
  </si>
  <si>
    <t>7.1.108</t>
  </si>
  <si>
    <t>7.1.109</t>
  </si>
  <si>
    <t>7.1.110</t>
  </si>
  <si>
    <t>7.1.111</t>
  </si>
  <si>
    <t>7.1.112</t>
  </si>
  <si>
    <t>7.1.113</t>
  </si>
  <si>
    <t>7.1.114</t>
  </si>
  <si>
    <t>7.1.115</t>
  </si>
  <si>
    <t>7.1.116</t>
  </si>
  <si>
    <t>7.1.117</t>
  </si>
  <si>
    <t>7.1.118</t>
  </si>
  <si>
    <t>7.1.119</t>
  </si>
  <si>
    <t>7.1.120</t>
  </si>
  <si>
    <t>7.1.121</t>
  </si>
  <si>
    <t>7.1.122</t>
  </si>
  <si>
    <t>7.1.123</t>
  </si>
  <si>
    <t>7.1.124</t>
  </si>
  <si>
    <t>7.1.125</t>
  </si>
  <si>
    <t>7.1.126</t>
  </si>
  <si>
    <t>7.1.127</t>
  </si>
  <si>
    <t>7.1.128</t>
  </si>
  <si>
    <t>7.1.129</t>
  </si>
  <si>
    <t>7.1.130</t>
  </si>
  <si>
    <t>7.1.131</t>
  </si>
  <si>
    <t>7.1.132</t>
  </si>
  <si>
    <t>7.1.133</t>
  </si>
  <si>
    <t>7.1.134</t>
  </si>
  <si>
    <t>7.1.135</t>
  </si>
  <si>
    <t>7.1.136</t>
  </si>
  <si>
    <t>7.1.137</t>
  </si>
  <si>
    <t>7.1.138</t>
  </si>
  <si>
    <t>7.1.139</t>
  </si>
  <si>
    <t>7.1.140</t>
  </si>
  <si>
    <t>7.1.141</t>
  </si>
  <si>
    <t>7.1.142</t>
  </si>
  <si>
    <t>7.1.143</t>
  </si>
  <si>
    <t>7.1.144</t>
  </si>
  <si>
    <t>7.1.145</t>
  </si>
  <si>
    <t>7.1.146</t>
  </si>
  <si>
    <t>7.1.147</t>
  </si>
  <si>
    <t>7.1.148</t>
  </si>
  <si>
    <t>7.1.149</t>
  </si>
  <si>
    <t>7.1.150</t>
  </si>
  <si>
    <t>7.1.151</t>
  </si>
  <si>
    <t>7.1.152</t>
  </si>
  <si>
    <t>7.1.153</t>
  </si>
  <si>
    <t>7.1.154</t>
  </si>
  <si>
    <t>7.1.155</t>
  </si>
  <si>
    <t>7.1.156</t>
  </si>
  <si>
    <t>7.1.157</t>
  </si>
  <si>
    <t>7.1.158</t>
  </si>
  <si>
    <t>7.1.159</t>
  </si>
  <si>
    <t>7.1.160</t>
  </si>
  <si>
    <t>7.1.161</t>
  </si>
  <si>
    <t>7.1.162</t>
  </si>
  <si>
    <t>7.1.163</t>
  </si>
  <si>
    <t>7.1.164</t>
  </si>
  <si>
    <t>7.1.165</t>
  </si>
  <si>
    <t>7.1.166</t>
  </si>
  <si>
    <t>7.1.167</t>
  </si>
  <si>
    <t>7.1.168</t>
  </si>
  <si>
    <t>7.1.169</t>
  </si>
  <si>
    <t>7.1.170</t>
  </si>
  <si>
    <t>7.1.171</t>
  </si>
  <si>
    <t>7.1.172</t>
  </si>
  <si>
    <t>7.1.173</t>
  </si>
  <si>
    <t>7.1.174</t>
  </si>
  <si>
    <t>7.1.175</t>
  </si>
  <si>
    <t>7.1.176</t>
  </si>
  <si>
    <t>7.1.177</t>
  </si>
  <si>
    <t>7.1.178</t>
  </si>
  <si>
    <t>7.1.179</t>
  </si>
  <si>
    <t>7.1.180</t>
  </si>
  <si>
    <t>7.1.181</t>
  </si>
  <si>
    <t>7.1.182</t>
  </si>
  <si>
    <t>7.1.183</t>
  </si>
  <si>
    <t>7.1.184</t>
  </si>
  <si>
    <t>7.1.185</t>
  </si>
  <si>
    <t>7.1.186</t>
  </si>
  <si>
    <t>7.1.187</t>
  </si>
  <si>
    <t>7.1.188</t>
  </si>
  <si>
    <t>7.1.189</t>
  </si>
  <si>
    <t>7.1.190</t>
  </si>
  <si>
    <t>7.1.191</t>
  </si>
  <si>
    <t>7.1.192</t>
  </si>
  <si>
    <t>7.1.193</t>
  </si>
  <si>
    <t>7.1.194</t>
  </si>
  <si>
    <t>7.1.195</t>
  </si>
  <si>
    <t>7.1.196</t>
  </si>
  <si>
    <t>7.1.197</t>
  </si>
  <si>
    <t>7.1.198</t>
  </si>
  <si>
    <t>7.1.199</t>
  </si>
  <si>
    <t>7.1.200</t>
  </si>
  <si>
    <t>7.1.201</t>
  </si>
  <si>
    <t>7.1.202</t>
  </si>
  <si>
    <t>7.1.203</t>
  </si>
  <si>
    <t>7.1.204</t>
  </si>
  <si>
    <t>7.1.205</t>
  </si>
  <si>
    <t>7.1.206</t>
  </si>
  <si>
    <t>7.1.207</t>
  </si>
  <si>
    <t>7.1.208</t>
  </si>
  <si>
    <t>7.1.209</t>
  </si>
  <si>
    <t>7.1.210</t>
  </si>
  <si>
    <t>7.1.211</t>
  </si>
  <si>
    <t>7.1.212</t>
  </si>
  <si>
    <t>7.1.213</t>
  </si>
  <si>
    <t>7.1.214</t>
  </si>
  <si>
    <t>7.1.215</t>
  </si>
  <si>
    <t>7.1.216</t>
  </si>
  <si>
    <t>7.1.217</t>
  </si>
  <si>
    <t>7.1.218</t>
  </si>
  <si>
    <t>7.1.219</t>
  </si>
  <si>
    <t>7.1.220</t>
  </si>
  <si>
    <t>7.1.221</t>
  </si>
  <si>
    <t>7.1.222</t>
  </si>
  <si>
    <t>7.1.223</t>
  </si>
  <si>
    <t>7.1.224</t>
  </si>
  <si>
    <t>7.1.225</t>
  </si>
  <si>
    <t>7.1.226</t>
  </si>
  <si>
    <t>7.1.227</t>
  </si>
  <si>
    <t>7.1.228</t>
  </si>
  <si>
    <t>7.1.229</t>
  </si>
  <si>
    <t>7.1.230</t>
  </si>
  <si>
    <t>7.1.231</t>
  </si>
  <si>
    <t>7.1.232</t>
  </si>
  <si>
    <t>7.1.233</t>
  </si>
  <si>
    <t>7.1.234</t>
  </si>
  <si>
    <t>7.1.235</t>
  </si>
  <si>
    <t>6700mm x 3438 x 300mm thich reinforced concrete slipaway</t>
  </si>
  <si>
    <t xml:space="preserve">ISOLATORS </t>
  </si>
  <si>
    <t>Knife links support</t>
  </si>
  <si>
    <t>D-DT-6254</t>
  </si>
  <si>
    <t>Spacer cond 38.3mm 150CRS S11</t>
  </si>
  <si>
    <t>D-DT-3031 S2</t>
  </si>
  <si>
    <t>Strap, tie ST GALV 910x50x6</t>
  </si>
  <si>
    <t>D-DT-8006</t>
  </si>
  <si>
    <t>Term kit 3C 11kV 50-95SQ OD XLPE</t>
  </si>
  <si>
    <t>D-DT-7015</t>
  </si>
  <si>
    <t>Plate yoke triang 150mm CRS 120KN</t>
  </si>
  <si>
    <t>D-DT-7003</t>
  </si>
  <si>
    <t>CLAMP S/WIRE</t>
  </si>
  <si>
    <t>D-DT-6059</t>
  </si>
  <si>
    <t>CLEVIS BALL 16mm IEC 120kN</t>
  </si>
  <si>
    <t>D-DT-6061</t>
  </si>
  <si>
    <t>SOCK TONG 16mm IEC 120kN</t>
  </si>
  <si>
    <t>D-DT-7021</t>
  </si>
  <si>
    <t>Sock-Clevis 16 mm 120 kN</t>
  </si>
  <si>
    <t>D-DT-7036</t>
  </si>
  <si>
    <t>Wire strand, ST 14/2,65 11 000 MPA</t>
  </si>
  <si>
    <t>D-DT-3026</t>
  </si>
  <si>
    <t>Thimble, St to fit 14 mm Dia wire</t>
  </si>
  <si>
    <t>Guygrip, D/end ST 13.21 19/2,65</t>
  </si>
  <si>
    <t>D-DT-8001</t>
  </si>
  <si>
    <t>Cable 3C 11 kV 95 mm SQ Cu EUX3PCQ</t>
  </si>
  <si>
    <t>D-DT-6065</t>
  </si>
  <si>
    <t xml:space="preserve">BRACKET-CONTROL CABLE </t>
  </si>
  <si>
    <t>D-DT-6000s1</t>
  </si>
  <si>
    <t>TUBE AL 120mm OD x 4mm W THK 12m L</t>
  </si>
  <si>
    <t>D-DT-6040s2</t>
  </si>
  <si>
    <t>END CAP, TBEC 120 COND WITH F/CLAMP</t>
  </si>
  <si>
    <t>D-DT-6040s1</t>
  </si>
  <si>
    <t>END CAP, TBEC 120 PLAIN NO F/CLAMP</t>
  </si>
  <si>
    <t>D-DT-6055</t>
  </si>
  <si>
    <t>COVER ACRYLIC 480x160mm ACC4</t>
  </si>
  <si>
    <t>D-DT-3136s8</t>
  </si>
  <si>
    <t>COND,AAC BULL 38.25D INSU UNGRS</t>
  </si>
  <si>
    <t>D-DT 6155</t>
  </si>
  <si>
    <t>Isol, STR 22kV 400A 12kA P/S</t>
  </si>
  <si>
    <t>D-DT 3082s2</t>
  </si>
  <si>
    <t>Set Screw,HX Galv M16x65 Nut+ wash</t>
  </si>
  <si>
    <t>D-DT 6156s2</t>
  </si>
  <si>
    <t>Isol, 22kV 400A 12kA P/S</t>
  </si>
  <si>
    <t>COND,AAC HORNET 16.25D INSU UNGRS</t>
  </si>
  <si>
    <t>D-DT-3074s1</t>
  </si>
  <si>
    <t>LUG, AL HORNET 1B M12 0DG I/C</t>
  </si>
  <si>
    <t>TUBE AL 80mm OD x 8mm W THK 10m L</t>
  </si>
  <si>
    <t>END CAP TBEC 80 COND WITH F/CLAMP</t>
  </si>
  <si>
    <t>END CAP TBEC 80 PLAIN NO F/CLAMP</t>
  </si>
  <si>
    <t>COVER ACRYLIC 350x1100mm ACC3</t>
  </si>
  <si>
    <t>D-DT-3031s2</t>
  </si>
  <si>
    <t>STRAP, TIE ST GALV 910x50x6</t>
  </si>
  <si>
    <t>D-DT-3065s2</t>
  </si>
  <si>
    <t>DEAD END, HELICALLY FORMED HORNET</t>
  </si>
  <si>
    <t>D-DT 3136</t>
  </si>
  <si>
    <t>Cond,AAC C/pede 26.45D UNGRS</t>
  </si>
  <si>
    <t>Cond,AAC Bull 38.25D Insu UNGRS</t>
  </si>
  <si>
    <t>Cond,AAC Bull 38.25D UNGRS</t>
  </si>
  <si>
    <t>D-DT 3136s7</t>
  </si>
  <si>
    <t>Cond, AAC Hornet 16.25D UNGRS</t>
  </si>
  <si>
    <t>D-DT 3136s8</t>
  </si>
  <si>
    <t>Cond, AAC Hornet 16.25D INSU</t>
  </si>
  <si>
    <t>D-DT-3136s2</t>
  </si>
  <si>
    <t>Cond, ARC Hare 14.16D UNGRS</t>
  </si>
  <si>
    <t>YC2 ODG</t>
  </si>
  <si>
    <t>YC4 45DG</t>
  </si>
  <si>
    <t>YC6 90DG</t>
  </si>
  <si>
    <t>D-DT-6029s2</t>
  </si>
  <si>
    <t>CLAMP, F/SUPP 26.5mm KCP 26/127</t>
  </si>
  <si>
    <t>D-DT-6018s5</t>
  </si>
  <si>
    <t xml:space="preserve">CLAMP, B/COMP 26.5mm PALM 0DG SPC13  </t>
  </si>
  <si>
    <t>D-DT-6006s2</t>
  </si>
  <si>
    <t xml:space="preserve">CLAMP, B/COMP 26.5mm-38mm 0DG KC2 </t>
  </si>
  <si>
    <t>D-DT-6002s2</t>
  </si>
  <si>
    <t xml:space="preserve">CLAMP, CROSS  26.5mm - 26mm  K2  </t>
  </si>
  <si>
    <t>D-DT 6115</t>
  </si>
  <si>
    <t>CLAMP,PEG AL CENT 26.5mm EPC-26</t>
  </si>
  <si>
    <t>CLAMP B/COMP 26.5mm PALM 0DG EPC-A</t>
  </si>
  <si>
    <t>CLAMP B/COMP 26.5mm PALM 45DG EPC-B</t>
  </si>
  <si>
    <t>D-DT-6119s1</t>
  </si>
  <si>
    <t>CLAMP, TUBE TAP-OFF TBTC120/C1-26</t>
  </si>
  <si>
    <t>D-DT-6006s6</t>
  </si>
  <si>
    <t>CLAMP, B/COMP 26.5mm-38mm 45DG KC6</t>
  </si>
  <si>
    <t>D-DT-6090s3</t>
  </si>
  <si>
    <t>CLAMP, T S/COMP TBCT-120/26C1 0DEG</t>
  </si>
  <si>
    <t>CLAMP, TUBE TBC 120/120</t>
  </si>
  <si>
    <t>D-DT-6118s1</t>
  </si>
  <si>
    <t>CLAMP, TUBE TBSS 120/127</t>
  </si>
  <si>
    <t>D-DT-6086s2</t>
  </si>
  <si>
    <t>CLAMP, BUS COUPLER TBFC120-127</t>
  </si>
  <si>
    <t>CLAMP, CROSS 26.5mm-38mm K4</t>
  </si>
  <si>
    <t>D-DT-6006s1</t>
  </si>
  <si>
    <t>CLAMP, B/COMP 26.5mm – 26mm 0DG KC1</t>
  </si>
  <si>
    <t>D-DT-6002s3</t>
  </si>
  <si>
    <t>CLAMP CROSS 16.3mm – 38mm K3</t>
  </si>
  <si>
    <t>D-DT-6006s3</t>
  </si>
  <si>
    <t>CLAMP, B/COMP 38.3mm – 38mm 0DG KC3</t>
  </si>
  <si>
    <t>D-DT-6090s2</t>
  </si>
  <si>
    <t>CLAMP, S/COMP TBCT80/38/C1 0DG</t>
  </si>
  <si>
    <t>D-DT-6086s3</t>
  </si>
  <si>
    <t>CLAMP, BUS COUPLER TBFC80-76</t>
  </si>
  <si>
    <t>D-DT-6086s1</t>
  </si>
  <si>
    <t>D-DT 6119s3</t>
  </si>
  <si>
    <t>CLAMP, TUBE TAP-OFF TBTC80/C1-38</t>
  </si>
  <si>
    <t>D-DT-6006s4</t>
  </si>
  <si>
    <t>CLAMP B/COMP 38.3mm – 38mm 45DG KC4</t>
  </si>
  <si>
    <t>D-DT-6010s2</t>
  </si>
  <si>
    <t>CLAMP, T/COMP 38.3mm – 38.3mm 0DG TC10</t>
  </si>
  <si>
    <t>CLAMP, PEG AL BULL 38.3mm EPC-38</t>
  </si>
  <si>
    <t>D-DT-6010s4</t>
  </si>
  <si>
    <t>CLAMP, T/COMP 16.3mm-38.3mm TC15</t>
  </si>
  <si>
    <t>D-DT-6099s1</t>
  </si>
  <si>
    <t>CLAMP T R12-19mm – T12-19mm UT2</t>
  </si>
  <si>
    <t>D-DT-3007</t>
  </si>
  <si>
    <t>CLAMP, THIMBLE CLEV A/ALLOY 40kN</t>
  </si>
  <si>
    <t>D-DT 7009</t>
  </si>
  <si>
    <t>CLAMP, SUSP PIVOTED 25.0-40.0 M14 M6A</t>
  </si>
  <si>
    <t>D-DT-6042s2</t>
  </si>
  <si>
    <t>CLAMP PISTOL 4B 30mm-40mm</t>
  </si>
  <si>
    <t>CIVIL - EARTHWORKS</t>
  </si>
  <si>
    <t>SITE CLEARANCE</t>
  </si>
  <si>
    <t>m2</t>
  </si>
  <si>
    <t>Cut down and remove, grub up roots and fill in holes:</t>
  </si>
  <si>
    <t>Tree exceeding 200mm and not exceeding 500mm girth.</t>
  </si>
  <si>
    <t>Tree exceeding 500mm and not exceeding 1000mm girth.</t>
  </si>
  <si>
    <t>Remove topsoil as specified in  the design</t>
  </si>
  <si>
    <t>MASS EARTHWORKS</t>
  </si>
  <si>
    <t>Soft soil</t>
  </si>
  <si>
    <t>Blasting (Site instruction)</t>
  </si>
  <si>
    <t>Hard rock (Site instruction)</t>
  </si>
  <si>
    <t>Intermediate (Site instruction)</t>
  </si>
  <si>
    <t>m3</t>
  </si>
  <si>
    <t>Preparation of platformbed</t>
  </si>
  <si>
    <t>cost + 10%</t>
  </si>
  <si>
    <t>BORROW MATERIALS</t>
  </si>
  <si>
    <t xml:space="preserve">Compensation to landowners: </t>
  </si>
  <si>
    <t xml:space="preserve">Fencing of borrow pits </t>
  </si>
  <si>
    <t>Removal of excess overburden (top soil)</t>
  </si>
  <si>
    <t xml:space="preserve">Finishing-off (Rehabilitation) borrow areas in: </t>
  </si>
  <si>
    <t xml:space="preserve"> Prime cost sum for compensation to landowners</t>
  </si>
  <si>
    <t>Finishing off cut and fill slopes</t>
  </si>
  <si>
    <t>Cut to fill to make platform level</t>
  </si>
  <si>
    <t>DRAINS</t>
  </si>
  <si>
    <t>Excavation for open drains:</t>
  </si>
  <si>
    <t xml:space="preserve">       following depth ranges below the surface</t>
  </si>
  <si>
    <t xml:space="preserve">       level:</t>
  </si>
  <si>
    <t xml:space="preserve">    (i)  0m up to 1,5m</t>
  </si>
  <si>
    <t>m³</t>
  </si>
  <si>
    <t xml:space="preserve">    (ii)  Exceeding 1,5m and up to 3,0m</t>
  </si>
  <si>
    <t xml:space="preserve">       hard material, irrespective of depth</t>
  </si>
  <si>
    <t>Cleaning and shaping existing open drains</t>
  </si>
  <si>
    <t>Impermeable backfilling to subsoil drainage</t>
  </si>
  <si>
    <t>systems</t>
  </si>
  <si>
    <t>Natural permeable material in subsoil drainage</t>
  </si>
  <si>
    <t>systems (crushed stone):</t>
  </si>
  <si>
    <t xml:space="preserve">       sources ( no overhaul):</t>
  </si>
  <si>
    <t xml:space="preserve">     (ii)  Coarse grade stone (19mm nominal size</t>
  </si>
  <si>
    <t xml:space="preserve">            aggragate)</t>
  </si>
  <si>
    <t>systems (sand):</t>
  </si>
  <si>
    <t>Pipes in subsoil drainage systems:</t>
  </si>
  <si>
    <t xml:space="preserve">       duty, complete with couplings:</t>
  </si>
  <si>
    <t>Polyethylene sheeting, 0,25mm thick, or similar</t>
  </si>
  <si>
    <t>approved material, for lining subsoil drainage</t>
  </si>
  <si>
    <t>Synthetic-fibre filter fabric:</t>
  </si>
  <si>
    <t>Concrete outlet structures, mahole boxes,</t>
  </si>
  <si>
    <t>junction boxes and cleaning eyes for subsoil</t>
  </si>
  <si>
    <t>drainage systems:</t>
  </si>
  <si>
    <t>outlets of subsoil drainage systems. Mesh</t>
  </si>
  <si>
    <t>10mm x 10mm x 2,5mm wire diameter</t>
  </si>
  <si>
    <t>PREFABRICATED CULVERTS</t>
  </si>
  <si>
    <t>Concrete pipe culverts:</t>
  </si>
  <si>
    <t xml:space="preserve">     (i)  600mm dia. (Class 75D)</t>
  </si>
  <si>
    <t xml:space="preserve">     (iii)  750mm dia. (Class 50D)</t>
  </si>
  <si>
    <t xml:space="preserve">       blocks, excluding formwork but including Class U2 surface finish:</t>
  </si>
  <si>
    <t>Steel reinforcement:</t>
  </si>
  <si>
    <t>t</t>
  </si>
  <si>
    <t>Prefabricated reinforced concrete skew end units for</t>
  </si>
  <si>
    <t>concrete culverts constructed at skew angle.</t>
  </si>
  <si>
    <t>CONCRETE KERBING, CONCRETE CHANNELLING</t>
  </si>
  <si>
    <t>OPEN CONCRETE CHUTES AND CONCRETE</t>
  </si>
  <si>
    <t>LININGS FOR OPEN DRAINS</t>
  </si>
  <si>
    <t>Concrete lining for open drains:</t>
  </si>
  <si>
    <t>kg</t>
  </si>
  <si>
    <t>Concrete edge beams, 150mm x 150mm (class 30/19</t>
  </si>
  <si>
    <t>concrete)</t>
  </si>
  <si>
    <t>ROAD WORKS</t>
  </si>
  <si>
    <t>Preparation and stripping of top soil and grub to 150mm deep and grub the full road reserve 8m wide, spoil and spread.</t>
  </si>
  <si>
    <t>EARTHWORKS (roads, subgrade)</t>
  </si>
  <si>
    <t>Treatment of Roadbed</t>
  </si>
  <si>
    <t>Roadbed preparation for in-situ 150mm and compaction to:</t>
  </si>
  <si>
    <t>rock material by:</t>
  </si>
  <si>
    <t>Final finishing and cleaning up of the Site of the Works</t>
  </si>
  <si>
    <t>Sum</t>
  </si>
  <si>
    <t>ROAD FILL &amp; SUBBASE</t>
  </si>
  <si>
    <t>Stabilizing agent:</t>
  </si>
  <si>
    <t>ANCILLARY ROADWORKS</t>
  </si>
  <si>
    <t>DRAINAGE</t>
  </si>
  <si>
    <t>Supply &amp; lay conctrete pipe culverts 9m long:</t>
  </si>
  <si>
    <t>01) 600mm dia. on class D bedding</t>
  </si>
  <si>
    <t>02) 450mm dia. on class D bedding</t>
  </si>
  <si>
    <t>Construct inlet catch pit for each culvert</t>
  </si>
  <si>
    <t>Construct headwall and wing walls for 600mm dia. culvert</t>
  </si>
  <si>
    <t>Construct headwall and wing walls for 450mm dia. culvert</t>
  </si>
  <si>
    <t>Accommodate traffic, erect road signs, adopt safety</t>
  </si>
  <si>
    <t xml:space="preserve">precautions, etc, </t>
  </si>
  <si>
    <t>Stone pitching</t>
  </si>
  <si>
    <t>cost plus 10%</t>
  </si>
  <si>
    <t>DISMANTLING</t>
  </si>
  <si>
    <t>Remove trench covers</t>
  </si>
  <si>
    <t>Remove cables</t>
  </si>
  <si>
    <t>Demolish foundations and cart away</t>
  </si>
  <si>
    <t>Remove 11 -44kv S/arr, insulator, etc</t>
  </si>
  <si>
    <t>Remove 11 - 44kV CT, VT, small equipment</t>
  </si>
  <si>
    <t>Remove 11 - 44kV Breaker, NEC, large equipment (indoor breakers)</t>
  </si>
  <si>
    <t>Remove 66 - 132kV S/arr, insulator, etc</t>
  </si>
  <si>
    <t>Remove 66 - 132kV CT, VT, small equipment</t>
  </si>
  <si>
    <t>Remove 66 -132kV Breaker, Isolator large equipment</t>
  </si>
  <si>
    <t>Remove fence (gate included)</t>
  </si>
  <si>
    <t>Remove yard stone and set aside for re-use</t>
  </si>
  <si>
    <t>ea</t>
  </si>
  <si>
    <t xml:space="preserve">Supply, Transport to site and Install a new 2.4m Steel Clearview   Fence </t>
  </si>
  <si>
    <t xml:space="preserve">Supply, Transport to site and Install a new 2.4m Steel Palisade  Fence </t>
  </si>
  <si>
    <t>Supply, Transport to site and Install double leaf gates (5m) for Clearview</t>
  </si>
  <si>
    <t>Selected layers using material from designated borrow pits/ Commercial source or excavations including spreading</t>
  </si>
  <si>
    <t>Compact to  MOD AASHTO Density as specified in the design</t>
  </si>
  <si>
    <t>Rip and compact to MOD AASHTO Density as specified on the design</t>
  </si>
  <si>
    <t>Intermediate  (Site instruction)</t>
  </si>
  <si>
    <t>Compact to  MOD AASHTO as specified in the design</t>
  </si>
  <si>
    <t>Construct earth berm as specified on design</t>
  </si>
  <si>
    <r>
      <t>m</t>
    </r>
    <r>
      <rPr>
        <vertAlign val="superscript"/>
        <sz val="9"/>
        <rFont val="Arial"/>
        <family val="2"/>
      </rPr>
      <t>3</t>
    </r>
  </si>
  <si>
    <t>D-Dt-5225</t>
  </si>
  <si>
    <t>TUBULAR BUSBAR - 132/66kV TUBULAR BUSBAR TWIN SUPPORT FOUNDATION DETAILS (SOIL TYPE 1 &amp; 2)</t>
  </si>
  <si>
    <t>5.1.75</t>
  </si>
  <si>
    <t>D-DT-5234</t>
  </si>
  <si>
    <t>Concrete build 32 000 litre oil dam with electric pump and outlet sump</t>
  </si>
  <si>
    <t>Concrete build 42 000 litre oil dam with electric pump and outlet sump</t>
  </si>
  <si>
    <t>Concrete build 52 000 litre oil dam with electric pump and outlet sump</t>
  </si>
  <si>
    <t>brick build 42 000 litre oil dam with electric pump and outlet sump</t>
  </si>
  <si>
    <t>Brickbuild 52 000 litre oil dam with electric pump and outlet sump</t>
  </si>
  <si>
    <t>D-DT-5219s4</t>
  </si>
  <si>
    <t>SUPPORT BKR KIOSK 11/22/33kV</t>
  </si>
  <si>
    <t>CT ,VT AND TERMINAL SUPPORT</t>
  </si>
  <si>
    <t>SURGE ARRESTOR BRACKET 11/22kV MOUNTED ON ISOLATOR SUPPORT</t>
  </si>
  <si>
    <t>D-DT-5219s1</t>
  </si>
  <si>
    <t>D-DT-5219s2</t>
  </si>
  <si>
    <t>SURGE ARRESTOR BRACKET 33kV MOUNTED ON ISOLATOR SUPPORT</t>
  </si>
  <si>
    <t>D-DT-5219s3</t>
  </si>
  <si>
    <t>66kV SURGE ARRESTOR BRACKET MOUNTED ON ISOLATOR SUPPORT</t>
  </si>
  <si>
    <t>132kV SURGE ARRESTOR BRACKET MOUNTED ON ISOLATOR</t>
  </si>
  <si>
    <t xml:space="preserve">D-DT-5225S2A </t>
  </si>
  <si>
    <t xml:space="preserve">TUBULAR BUSBAR - 132kV TWIN TUBULAR SUPPORT STEELWORK MANUFACTURING DETAILS AND ASSEMBLY - 3M CRS </t>
  </si>
  <si>
    <t>132/66kV BUSBAR TUBULAR SUPPORT DETAILS (ONLY TO BE USED FOR THE EXTENSION OF SINGLE TUBULAR BUBAR SUPPORTS)</t>
  </si>
  <si>
    <t xml:space="preserve">D-DT-5220S2 </t>
  </si>
  <si>
    <t xml:space="preserve">TUBULAR BUSBAR - 33kV SINGLE TUBULAR SUPPORT STEELWORK MANUFACTURING DETAILS AND ASSEMBLY - 1.2M PHASE CRS </t>
  </si>
  <si>
    <t>D-DT-5226S2C</t>
  </si>
  <si>
    <t xml:space="preserve">TUBULAR BUSBAR - 22kV SINGLE TUBULAR SUPPORT STEELWORK 
MANUFACTURING DETAILS AND ASSEMBLY - 1.5M PHASE CRS </t>
  </si>
  <si>
    <t>D-DT-5226S2B</t>
  </si>
  <si>
    <t>TUBULAR BUSBAR - 11kV SINGLE TUBULAR SUPPORT STEELWORK 
MANUFACTURING DETAILS AND ASSEMBLY - 1.5M PHASE CRS</t>
  </si>
  <si>
    <t>D-DT-5226S2A</t>
  </si>
  <si>
    <t>MV Box Busbar - Lightning Spike</t>
  </si>
  <si>
    <t>2ET-14957 s10</t>
  </si>
  <si>
    <t>2-WT/918 S 2&amp;3</t>
  </si>
  <si>
    <t>HV CABLE TERMINATION END SUPPORT STRUCTURE DETAILS</t>
  </si>
  <si>
    <t xml:space="preserve">D-DT-5271S2 </t>
  </si>
  <si>
    <t>HV XLPE CABLE END SUPPORT (NON SELF-SUPPORTING) STEELWORK ASSEMBLY DETAILS</t>
  </si>
  <si>
    <t>D-DT-5272S2</t>
  </si>
  <si>
    <t>HV XLPE CABLE END SUPPORT (NON SELF-SUPPORTING) SURGE ARRESTER MOUNTING PLATE</t>
  </si>
  <si>
    <t>D-DT-5272S3</t>
  </si>
  <si>
    <t>INSUL,L/ROD 22kV 40kN 450C/L</t>
  </si>
  <si>
    <t>D-DT-3042</t>
  </si>
  <si>
    <t>7.1.236</t>
  </si>
  <si>
    <t>7.2.11</t>
  </si>
  <si>
    <t>7.2.12</t>
  </si>
  <si>
    <t>7.2.13</t>
  </si>
  <si>
    <t>7.2.14</t>
  </si>
  <si>
    <t>7.2.15</t>
  </si>
  <si>
    <t>7.2.16</t>
  </si>
  <si>
    <t>7.2.17</t>
  </si>
  <si>
    <t>7.2.18</t>
  </si>
  <si>
    <t>7.2.19</t>
  </si>
  <si>
    <t>7.2.20</t>
  </si>
  <si>
    <t>7.2.21</t>
  </si>
  <si>
    <t>7.2.22</t>
  </si>
  <si>
    <t>7.2.23</t>
  </si>
  <si>
    <t>7.2.24</t>
  </si>
  <si>
    <t>7.2.25</t>
  </si>
  <si>
    <t>7.2.26</t>
  </si>
  <si>
    <t>7.2.27</t>
  </si>
  <si>
    <t>7.2.28</t>
  </si>
  <si>
    <t>7.2.29</t>
  </si>
  <si>
    <t>7.2.30</t>
  </si>
  <si>
    <t>7.2.31</t>
  </si>
  <si>
    <t>7.2.32</t>
  </si>
  <si>
    <t>7.2.33</t>
  </si>
  <si>
    <t>7.2.34</t>
  </si>
  <si>
    <t>7.2.35</t>
  </si>
  <si>
    <t>7.2.36</t>
  </si>
  <si>
    <t>7.2.37</t>
  </si>
  <si>
    <t>7.2.38</t>
  </si>
  <si>
    <t>7.2.39</t>
  </si>
  <si>
    <t>7.2.40</t>
  </si>
  <si>
    <t>7.2.41</t>
  </si>
  <si>
    <t>7.2.42</t>
  </si>
  <si>
    <t>7.2.43</t>
  </si>
  <si>
    <t>7.2.44</t>
  </si>
  <si>
    <t>7.2.45</t>
  </si>
  <si>
    <t>7.2.46</t>
  </si>
  <si>
    <t>Disassemble and remove steelwork</t>
  </si>
  <si>
    <t>Remove Transformer bund wall</t>
  </si>
  <si>
    <t>Remove Transformer fire wall</t>
  </si>
  <si>
    <t>Lightning spike</t>
  </si>
  <si>
    <r>
      <t>m</t>
    </r>
    <r>
      <rPr>
        <sz val="10"/>
        <rFont val="Calibri"/>
        <family val="2"/>
      </rPr>
      <t>²</t>
    </r>
  </si>
  <si>
    <t>Power Cable</t>
  </si>
  <si>
    <t>Install 630mm² 1 Core Cu XLPE 11kV  cable</t>
  </si>
  <si>
    <t>Termination kits ID 630mm² set</t>
  </si>
  <si>
    <t>Each</t>
  </si>
  <si>
    <t>Termination kits OD 630mm² set</t>
  </si>
  <si>
    <t>Termination kits 95mm² OD</t>
  </si>
  <si>
    <t xml:space="preserve">Preliminaries and General will be a percentage of the total task order given. This percentage will include:  
   - Site Establishment including 1x site office facility, 1 x storage facility, dining facility, His and Hers toilets, perimeter fence, drinkable water, electrical power supply, lighting and etc as per the requirement of OSH ACT85
 - Site camps including reasonable shelter with sleeping and ablution facilities. NB camping tents are prohibited
 - Company &amp; head office overhead costs
 - Contractual requirements
 - Operation &amp; maintenance of facilities
 - Supervision
 - Machinery hire purchase costs, transport cost to and from site.
 - Assistance and arrangement with Eskom stores for transport and delivery of material
 - Receiving, taking control and administering material.
 - Cost for Compliance to Construction Regulations requirements as well as Cost for Compliance to the Health and   Safety Specification, compiling a Health and Safety Plan, etc; Refer to Sections 2 and 3.
 - Compliance to all Environmental requirements
 - Removal of site establishment
NB - Eskom security will only be provided where Eskom material is stored. </t>
  </si>
  <si>
    <t>Open face excavation and stockpile in preparation of substation platform</t>
  </si>
  <si>
    <t xml:space="preserve">Cart away all excess burden to an approved dumping site in excess of 1km </t>
  </si>
  <si>
    <t xml:space="preserve">Supply material from commercial source </t>
  </si>
  <si>
    <t>Excavate and load  material from borrow</t>
  </si>
  <si>
    <t>Retaining walls</t>
  </si>
  <si>
    <t>Grouted stone pitching</t>
  </si>
  <si>
    <t>1kV 4C 4SQ Cu BVX4ECV Cable</t>
  </si>
  <si>
    <t>2.1.1</t>
  </si>
  <si>
    <t>2.1.2</t>
  </si>
  <si>
    <t>2.1.3</t>
  </si>
  <si>
    <t>2.1.4</t>
  </si>
  <si>
    <t>2.2.1</t>
  </si>
  <si>
    <t>2.2.2</t>
  </si>
  <si>
    <t>2.2.3</t>
  </si>
  <si>
    <t>2.3.1</t>
  </si>
  <si>
    <t>2.3.2</t>
  </si>
  <si>
    <t>2.3.3</t>
  </si>
  <si>
    <t>2.3.4</t>
  </si>
  <si>
    <t>2.4.1</t>
  </si>
  <si>
    <t>2.2.4</t>
  </si>
  <si>
    <t>2.2.5</t>
  </si>
  <si>
    <t>2.2.6</t>
  </si>
  <si>
    <t>2.3.5</t>
  </si>
  <si>
    <t>2.5.1</t>
  </si>
  <si>
    <t xml:space="preserve"> Excavating soft and intermediate  material situated within the</t>
  </si>
  <si>
    <t xml:space="preserve"> Extra over for excavation in</t>
  </si>
  <si>
    <t xml:space="preserve">Item 4 Subtotal </t>
  </si>
  <si>
    <t>5.1.76</t>
  </si>
  <si>
    <t>5.1.77</t>
  </si>
  <si>
    <t xml:space="preserve">5A Subtotal </t>
  </si>
  <si>
    <t>5.1.78</t>
  </si>
  <si>
    <t>5.1.79</t>
  </si>
  <si>
    <t>5.1.80</t>
  </si>
  <si>
    <t>5.1.81</t>
  </si>
  <si>
    <t>5.2.2</t>
  </si>
  <si>
    <t>5.2.3</t>
  </si>
  <si>
    <t>5.2.4</t>
  </si>
  <si>
    <t>5.4.5</t>
  </si>
  <si>
    <t>5.4.6</t>
  </si>
  <si>
    <t xml:space="preserve">5B Subtotal </t>
  </si>
  <si>
    <t>5.6.2</t>
  </si>
  <si>
    <t>5.6.3</t>
  </si>
  <si>
    <t>5.6.4</t>
  </si>
  <si>
    <t>5.6.5</t>
  </si>
  <si>
    <t>5.6.6</t>
  </si>
  <si>
    <t>5.6.7</t>
  </si>
  <si>
    <t xml:space="preserve">5C Subtotal </t>
  </si>
  <si>
    <t>6.1.82</t>
  </si>
  <si>
    <t>6.1.83</t>
  </si>
  <si>
    <t>6.1.84</t>
  </si>
  <si>
    <t>6.1.85</t>
  </si>
  <si>
    <t>6.1.86</t>
  </si>
  <si>
    <t>6.1.87</t>
  </si>
  <si>
    <t>6.1.88</t>
  </si>
  <si>
    <t>6.1.89</t>
  </si>
  <si>
    <t>6.1.90</t>
  </si>
  <si>
    <t>6.1.91</t>
  </si>
  <si>
    <t>6.1.92</t>
  </si>
  <si>
    <t>6.1.93</t>
  </si>
  <si>
    <t>6.1.94</t>
  </si>
  <si>
    <t>6.1.95</t>
  </si>
  <si>
    <t xml:space="preserve">Subtotal  Item 6 </t>
  </si>
  <si>
    <t>7.2.47</t>
  </si>
  <si>
    <t>7.2.48</t>
  </si>
  <si>
    <t>7.2.49</t>
  </si>
  <si>
    <t xml:space="preserve">Item 7B Subtotal </t>
  </si>
  <si>
    <t xml:space="preserve">Item 7C Subtotal </t>
  </si>
  <si>
    <t xml:space="preserve">Item 7D  Subtotal </t>
  </si>
  <si>
    <t xml:space="preserve">Item  7E Subtotal </t>
  </si>
  <si>
    <t>2.2.7</t>
  </si>
  <si>
    <t>2.2.8</t>
  </si>
  <si>
    <t>2.2.9</t>
  </si>
  <si>
    <t>2.2.10</t>
  </si>
  <si>
    <t>2.2.11</t>
  </si>
  <si>
    <t xml:space="preserve">    Intermediate material </t>
  </si>
  <si>
    <t xml:space="preserve">    Soft material </t>
  </si>
  <si>
    <t>2.3.6</t>
  </si>
  <si>
    <t>2.4.2</t>
  </si>
  <si>
    <t>2.4.3</t>
  </si>
  <si>
    <t>2.4.4</t>
  </si>
  <si>
    <t>2.4.5</t>
  </si>
  <si>
    <t xml:space="preserve">     (i) Crushed stone obtained from commercial</t>
  </si>
  <si>
    <t>2.4.6</t>
  </si>
  <si>
    <t>(i)  River Sand from (Local Supply) commercial sources</t>
  </si>
  <si>
    <t>2.4.7</t>
  </si>
  <si>
    <t>(i) Unplasticized PVC pipes and fittings, normal</t>
  </si>
  <si>
    <t xml:space="preserve"> (ii) 150mm diameter, perforated</t>
  </si>
  <si>
    <t>2.4.8</t>
  </si>
  <si>
    <t>2.4.9</t>
  </si>
  <si>
    <t>(i) Non-wowen needle punched type</t>
  </si>
  <si>
    <t xml:space="preserve"> (ii) Kaymat U24 or approved equivalent</t>
  </si>
  <si>
    <t>2.4.10</t>
  </si>
  <si>
    <t>(i)   Outlet structures</t>
  </si>
  <si>
    <t xml:space="preserve"> (ii) Concrete caps for subsoil drain pipes</t>
  </si>
  <si>
    <t xml:space="preserve"> (iii)Test flushing of pipe subsoil drains</t>
  </si>
  <si>
    <t>(iv)Galvanized wire mesh, 250 x 250mm, at the</t>
  </si>
  <si>
    <t>2.4.11</t>
  </si>
  <si>
    <t xml:space="preserve">    ( A)  On Class B bedding:</t>
  </si>
  <si>
    <t xml:space="preserve">(B)  In inlet and outlet structures, catchpits,manholes, thrust and anchor </t>
  </si>
  <si>
    <t xml:space="preserve">     (ii)  750mm dia. (Class 50D)</t>
  </si>
  <si>
    <t xml:space="preserve">    (i)  Class 25/19 concrete</t>
  </si>
  <si>
    <t xml:space="preserve">   (ii) Concrete (Class 20/19)</t>
  </si>
  <si>
    <t xml:space="preserve">   (iv)  Class F1 surface finish</t>
  </si>
  <si>
    <t>2.4.12</t>
  </si>
  <si>
    <t>(i)  Mild steel bars</t>
  </si>
  <si>
    <t xml:space="preserve"> (ii)  High-tensile steel bars</t>
  </si>
  <si>
    <t>(iii)  High tensile steel mesh:</t>
  </si>
  <si>
    <t xml:space="preserve">   (iii) Formwork of concrete</t>
  </si>
  <si>
    <t>2.4.13</t>
  </si>
  <si>
    <t>2.4.14</t>
  </si>
  <si>
    <t>Cast in situ concrete open-drain (Class 25/19) including excavation and preperation of ground</t>
  </si>
  <si>
    <t xml:space="preserve">  Welded steel fabric (High-tensile steel)</t>
  </si>
  <si>
    <t>2.5.2</t>
  </si>
  <si>
    <t>(i)   Ripping (provisional)</t>
  </si>
  <si>
    <t>2.5.2.1</t>
  </si>
  <si>
    <t>2.5.2.2</t>
  </si>
  <si>
    <t>2.5.3</t>
  </si>
  <si>
    <t>2.6.1</t>
  </si>
  <si>
    <t>2.6.2</t>
  </si>
  <si>
    <t>2.5.3.1</t>
  </si>
  <si>
    <t>2.5.3.2</t>
  </si>
  <si>
    <t>2.5.3.3</t>
  </si>
  <si>
    <t>2.5.3.4</t>
  </si>
  <si>
    <t>2.5.3.5</t>
  </si>
  <si>
    <t>2.5.3.6</t>
  </si>
  <si>
    <t>2.5.3.7</t>
  </si>
  <si>
    <t>(1) Mod  AASHTO maximum density</t>
  </si>
  <si>
    <t>.(2) In-place treatment of road-bed in intermediate or hard</t>
  </si>
  <si>
    <t>(2) Road lime</t>
  </si>
  <si>
    <t>(1 )Portland cement @ 2.5%</t>
  </si>
  <si>
    <t>2.4.15</t>
  </si>
  <si>
    <t>2.4.16</t>
  </si>
  <si>
    <t xml:space="preserve"> (ii) Three-pass roller compaction</t>
  </si>
  <si>
    <t xml:space="preserve"> (iii) Grid roller (provisional)</t>
  </si>
  <si>
    <t>7.3.1</t>
  </si>
  <si>
    <t>7.3.2</t>
  </si>
  <si>
    <t>7.3.3</t>
  </si>
  <si>
    <t>7.3.1.1</t>
  </si>
  <si>
    <t>7.3.1.2</t>
  </si>
  <si>
    <t>7.3.2.1</t>
  </si>
  <si>
    <t>7.3.2.2</t>
  </si>
  <si>
    <t>7.3.3.1</t>
  </si>
  <si>
    <t>7.3.3.2</t>
  </si>
  <si>
    <t>7.3.3.3</t>
  </si>
  <si>
    <t>7.3.4</t>
  </si>
  <si>
    <t>7.3.4.1</t>
  </si>
  <si>
    <t>7.3.4.2</t>
  </si>
  <si>
    <t>7.3.5</t>
  </si>
  <si>
    <t>7.3.5.1</t>
  </si>
  <si>
    <t>7.3.5.2</t>
  </si>
  <si>
    <t>7.3.6</t>
  </si>
  <si>
    <t>7.3.6.1</t>
  </si>
  <si>
    <t>7.3.6.2</t>
  </si>
  <si>
    <t>7.3.7</t>
  </si>
  <si>
    <t>7.3.7.1</t>
  </si>
  <si>
    <t>7.3.8</t>
  </si>
  <si>
    <t>7.3.8.1</t>
  </si>
  <si>
    <t>7.3.8.2</t>
  </si>
  <si>
    <t>7.3.9</t>
  </si>
  <si>
    <t>7.3.9.1</t>
  </si>
  <si>
    <t>7.3.10</t>
  </si>
  <si>
    <t>7.3.10.1</t>
  </si>
  <si>
    <t>7.3.10.2</t>
  </si>
  <si>
    <t>7.3.11</t>
  </si>
  <si>
    <t>7.3.11.1</t>
  </si>
  <si>
    <t>7.3.12</t>
  </si>
  <si>
    <t>7.3.12.1</t>
  </si>
  <si>
    <t>7.3.12.2</t>
  </si>
  <si>
    <t>7.3.13</t>
  </si>
  <si>
    <t>7.3.13.1</t>
  </si>
  <si>
    <t>7.3.14</t>
  </si>
  <si>
    <t>7.3.14.1</t>
  </si>
  <si>
    <t>7.3.15</t>
  </si>
  <si>
    <t>7.3.15.1</t>
  </si>
  <si>
    <t>7.3.15.2</t>
  </si>
  <si>
    <t>7.3.16</t>
  </si>
  <si>
    <t>7.3.16.1</t>
  </si>
  <si>
    <t>7.3.16.2</t>
  </si>
  <si>
    <t>7.3.16.3</t>
  </si>
  <si>
    <t>7.3.17</t>
  </si>
  <si>
    <t>7.3.17.1</t>
  </si>
  <si>
    <t>7.3.17.2</t>
  </si>
  <si>
    <t>7.3.17.3</t>
  </si>
  <si>
    <t>7.3.18</t>
  </si>
  <si>
    <t>7.3.18.1</t>
  </si>
  <si>
    <t>7.3.18.2</t>
  </si>
  <si>
    <t>7.3.18.3</t>
  </si>
  <si>
    <t>7.3.19</t>
  </si>
  <si>
    <t>7.3.19.1</t>
  </si>
  <si>
    <t>7.3.20</t>
  </si>
  <si>
    <t>7.3.20.1</t>
  </si>
  <si>
    <t>7.3.21</t>
  </si>
  <si>
    <t>7.3.21.1</t>
  </si>
  <si>
    <t>7.3.22</t>
  </si>
  <si>
    <t>7.3.22.1</t>
  </si>
  <si>
    <t>7.3.22.2</t>
  </si>
  <si>
    <t>7.3.23</t>
  </si>
  <si>
    <t>7.3.23.1</t>
  </si>
  <si>
    <t>7.3.24</t>
  </si>
  <si>
    <t>7.3.24.1</t>
  </si>
  <si>
    <t>7.3.24.2</t>
  </si>
  <si>
    <t>7.3.25</t>
  </si>
  <si>
    <t>7.3.25.1</t>
  </si>
  <si>
    <t>7.3.26</t>
  </si>
  <si>
    <t>7.3.26.1</t>
  </si>
  <si>
    <t>7.3.26.6</t>
  </si>
  <si>
    <t>7.3.26.7</t>
  </si>
  <si>
    <t>7.3.26.8</t>
  </si>
  <si>
    <t>7.3.26.9</t>
  </si>
  <si>
    <t>7.3.26.10</t>
  </si>
  <si>
    <t>7.3.26.2</t>
  </si>
  <si>
    <t>7.3.26.3</t>
  </si>
  <si>
    <t>7.3.26.4</t>
  </si>
  <si>
    <t>7.3.26.5</t>
  </si>
  <si>
    <t>7.3.26.11</t>
  </si>
  <si>
    <t>7.3.26.12</t>
  </si>
  <si>
    <t>7.3.26.13</t>
  </si>
  <si>
    <t>7.3.26.14</t>
  </si>
  <si>
    <t>7.3.26.15</t>
  </si>
  <si>
    <t>7.3.26.16</t>
  </si>
  <si>
    <t>7.3.26.17</t>
  </si>
  <si>
    <t>7.3.26.18</t>
  </si>
  <si>
    <t>7.3.26.19</t>
  </si>
  <si>
    <t>7.3.26.20</t>
  </si>
  <si>
    <t>7.3.26.21</t>
  </si>
  <si>
    <t>7.3.26.22</t>
  </si>
  <si>
    <t>7.3.26.23</t>
  </si>
  <si>
    <t>7.3.26.24</t>
  </si>
  <si>
    <t>7.3.26.25</t>
  </si>
  <si>
    <t>7.3.26.26</t>
  </si>
  <si>
    <t>7.3.26.27</t>
  </si>
  <si>
    <t>7.3.26.28</t>
  </si>
  <si>
    <t>7.3.26.29</t>
  </si>
  <si>
    <t>7.3.26.30</t>
  </si>
  <si>
    <t>7.3.26.31</t>
  </si>
  <si>
    <t>7.3.26.32</t>
  </si>
  <si>
    <t>7.3.26.33</t>
  </si>
  <si>
    <t>7.3.26.34</t>
  </si>
  <si>
    <t>7.3.26.35</t>
  </si>
  <si>
    <t>7.6.1</t>
  </si>
  <si>
    <t>9.1.1</t>
  </si>
  <si>
    <t>9.2.1</t>
  </si>
  <si>
    <t>9.2.2</t>
  </si>
  <si>
    <t>9.3.1</t>
  </si>
  <si>
    <t>9.3.2</t>
  </si>
  <si>
    <t>9.3.3</t>
  </si>
  <si>
    <t>9.3.4</t>
  </si>
  <si>
    <t>9.3.5</t>
  </si>
  <si>
    <t>9.3.6</t>
  </si>
  <si>
    <t>9.3.7</t>
  </si>
  <si>
    <t>9.3.8</t>
  </si>
  <si>
    <t>9.3.9</t>
  </si>
  <si>
    <t>9.3.10</t>
  </si>
  <si>
    <t>9.3.11</t>
  </si>
  <si>
    <t xml:space="preserve"> Item 9 Subtotal</t>
  </si>
  <si>
    <t xml:space="preserve"> Item 10 Subtotal</t>
  </si>
  <si>
    <t xml:space="preserve">Item 8 Subtotal </t>
  </si>
  <si>
    <r>
      <t>m</t>
    </r>
    <r>
      <rPr>
        <vertAlign val="superscript"/>
        <sz val="12"/>
        <rFont val="Arial"/>
        <family val="2"/>
      </rPr>
      <t>3</t>
    </r>
  </si>
  <si>
    <t>Vandercon Civil and Electrical</t>
  </si>
  <si>
    <t>Mbeu Engineering</t>
  </si>
  <si>
    <t>Rethuseng Live Line</t>
  </si>
  <si>
    <t>Pasgro (Pty) LTD</t>
  </si>
  <si>
    <t>Kavar Engineering (Pty) Ltd</t>
  </si>
  <si>
    <t>RFR Electrical Contractors</t>
  </si>
  <si>
    <t>Median</t>
  </si>
  <si>
    <t xml:space="preserve">SITE WORKS </t>
  </si>
  <si>
    <t>Total of the Prices excluding VAT</t>
  </si>
  <si>
    <t>QS Rate</t>
  </si>
  <si>
    <t>Aspiration Base</t>
  </si>
  <si>
    <t>Proposed (Real Base)</t>
  </si>
  <si>
    <t>DNP</t>
  </si>
  <si>
    <t>Machite Engineering</t>
  </si>
  <si>
    <t>Achieved rate</t>
  </si>
  <si>
    <r>
      <t>Blasting (Site instruction)</t>
    </r>
    <r>
      <rPr>
        <b/>
        <sz val="10"/>
        <color rgb="FFFF0000"/>
        <rFont val="Arial"/>
        <family val="2"/>
      </rPr>
      <t xml:space="preserve"> - usually externally sourced - cost +10%</t>
    </r>
  </si>
  <si>
    <r>
      <t>Transport fill material from designated borrow/ commercial source</t>
    </r>
    <r>
      <rPr>
        <b/>
        <sz val="10"/>
        <color rgb="FFFF0000"/>
        <rFont val="Arial"/>
        <family val="2"/>
      </rPr>
      <t xml:space="preserve"> in excess of 5km</t>
    </r>
  </si>
  <si>
    <t>Build control room:</t>
  </si>
  <si>
    <t>Pitch roof</t>
  </si>
  <si>
    <t>4.1.1.1</t>
  </si>
  <si>
    <t>4.1.1.2</t>
  </si>
  <si>
    <t>Concrete roof</t>
  </si>
  <si>
    <t>5.2.5</t>
  </si>
  <si>
    <t>Trench covers</t>
  </si>
  <si>
    <t>Note</t>
  </si>
  <si>
    <t>Cost + 10% will be allowed for all supply items. Contractors will submit 3 quotations. Invoice+10% will be used when the contractor is paid.</t>
  </si>
  <si>
    <t>item changed altogether</t>
  </si>
  <si>
    <t>Note:</t>
  </si>
  <si>
    <t>Items in blue are rates proposed by Contractors at the negotiation.</t>
  </si>
  <si>
    <t>These rates are higher than our Real base which was the lowest between the median and the QS rate, but they are all lower than the median.</t>
  </si>
  <si>
    <t>Contractors may be required to submit 3 quotations; cost +10% can then be applied.</t>
  </si>
  <si>
    <t>These rates are the prices that are currently being used for our Civil Panel Contract.</t>
  </si>
  <si>
    <t>VANDERCON</t>
  </si>
  <si>
    <t>3A</t>
  </si>
  <si>
    <t>Total Work to Date</t>
  </si>
  <si>
    <t>Subtotal  Item 2</t>
  </si>
  <si>
    <t>Subtotal Item 3</t>
  </si>
  <si>
    <t xml:space="preserve">Subtotal  Item 7A </t>
  </si>
  <si>
    <t xml:space="preserve">Subtotal  Item 7F </t>
  </si>
  <si>
    <t>Payment certificate and Tax Invoice</t>
  </si>
  <si>
    <t>This certificate is issued in terms of Clause 51 of the Conditions of Contract.</t>
  </si>
  <si>
    <t>CONTRACTOR:</t>
  </si>
  <si>
    <t>EMPLOYER:</t>
  </si>
  <si>
    <t>ESKOM HOLDINGS SOC LTD</t>
  </si>
  <si>
    <t>Contact Person:</t>
  </si>
  <si>
    <t>Address:</t>
  </si>
  <si>
    <t>Bank &amp; Branch Code:</t>
  </si>
  <si>
    <t xml:space="preserve">Account No: </t>
  </si>
  <si>
    <t>Telephone No.:</t>
  </si>
  <si>
    <t>Fax No.:</t>
  </si>
  <si>
    <t>Project Name</t>
  </si>
  <si>
    <t>Project No</t>
  </si>
  <si>
    <t>Pole No</t>
  </si>
  <si>
    <t>VAT No.:</t>
  </si>
  <si>
    <t>Clients VAT No</t>
  </si>
  <si>
    <t>Date of Invoice Issue:</t>
  </si>
  <si>
    <t>CONTRACT No:</t>
  </si>
  <si>
    <t>Invoice No.:</t>
  </si>
  <si>
    <t xml:space="preserve">CERTIFICATE No: </t>
  </si>
  <si>
    <t>Task Ordr No</t>
  </si>
  <si>
    <t>WBS</t>
  </si>
  <si>
    <t>To Date</t>
  </si>
  <si>
    <t>Previous Month</t>
  </si>
  <si>
    <t>This Month</t>
  </si>
  <si>
    <t>a)</t>
  </si>
  <si>
    <t>Price for Work Done to Date</t>
  </si>
  <si>
    <t>[60.1]</t>
  </si>
  <si>
    <t>b)</t>
  </si>
  <si>
    <t>Compensation events</t>
  </si>
  <si>
    <t>Sub-total (a) + (b):</t>
  </si>
  <si>
    <t>[51.1]</t>
  </si>
  <si>
    <t>c)</t>
  </si>
  <si>
    <r>
      <t xml:space="preserve">Less 5% </t>
    </r>
    <r>
      <rPr>
        <i/>
        <sz val="12"/>
        <rFont val="Arial"/>
        <family val="2"/>
      </rPr>
      <t>retention percentage</t>
    </r>
    <r>
      <rPr>
        <sz val="12"/>
        <rFont val="Arial"/>
        <family val="2"/>
      </rPr>
      <t xml:space="preserve"> on (a) + (b)</t>
    </r>
  </si>
  <si>
    <t>d)</t>
  </si>
  <si>
    <r>
      <t>Other amounts due to/by the</t>
    </r>
    <r>
      <rPr>
        <i/>
        <sz val="12"/>
        <rFont val="Arial"/>
        <family val="2"/>
      </rPr>
      <t xml:space="preserve"> Contractor</t>
    </r>
    <r>
      <rPr>
        <sz val="12"/>
        <rFont val="Arial"/>
        <family val="2"/>
      </rPr>
      <t xml:space="preserve"> in terms of the Contract</t>
    </r>
  </si>
  <si>
    <t>[51.2]</t>
  </si>
  <si>
    <t>e)</t>
  </si>
  <si>
    <t>Add retention released</t>
  </si>
  <si>
    <t>Sub-total (amount subject to VAT) (c)+(d)+(e)</t>
  </si>
  <si>
    <t>[52.1]</t>
  </si>
  <si>
    <t>f)</t>
  </si>
  <si>
    <t>Less delay damages (if applicable)</t>
  </si>
  <si>
    <t>Sub-total</t>
  </si>
  <si>
    <t>Cumulative amount certified</t>
  </si>
  <si>
    <t>[50.2]</t>
  </si>
  <si>
    <t>AMOUNT DUE TO / FROM THE CONTRACTOR</t>
  </si>
  <si>
    <t>Assesment Prepared By</t>
  </si>
  <si>
    <t>…………………………..                  ……………………………………                  …………..………………………..</t>
  </si>
  <si>
    <t>PRINT NAME                                                                         SIGNATURE                                                                                         assesment date</t>
  </si>
  <si>
    <t>Assesment Checked By</t>
  </si>
  <si>
    <t>PRINT NAME                                                                         SIGNATURE                                                                                                   date</t>
  </si>
  <si>
    <t>Assesment Certified By</t>
  </si>
  <si>
    <t>PRINT NAME                                                                          SIGNATURE                                                                                                 date</t>
  </si>
  <si>
    <t xml:space="preserve">TITLE OF THE CONTRACT: </t>
  </si>
  <si>
    <t>Total Task Order Amount</t>
  </si>
  <si>
    <t>Add VAT at 15%</t>
  </si>
  <si>
    <t>Herbacide Allowance</t>
  </si>
  <si>
    <t>incl</t>
  </si>
  <si>
    <t>Eskom Supply</t>
  </si>
  <si>
    <t>Primary Plant Specifications</t>
  </si>
  <si>
    <t>Please note that no tender will be considered if the provided bill of quantities is not fully completed. The quantities provided in the schedules are estimated figures and are subject to change, if no quantities are given the contractor must provide estimated figures.  Ensure that all rates are given for these estimated figures.</t>
  </si>
  <si>
    <t>Item</t>
  </si>
  <si>
    <t>Qty</t>
  </si>
  <si>
    <t>Erect</t>
  </si>
  <si>
    <t>A</t>
  </si>
  <si>
    <t>A.1</t>
  </si>
  <si>
    <t>SABS</t>
  </si>
  <si>
    <t>1200A</t>
  </si>
  <si>
    <t>Other (Specify):</t>
  </si>
  <si>
    <t>1)</t>
  </si>
  <si>
    <t>2)</t>
  </si>
  <si>
    <t>3)</t>
  </si>
  <si>
    <t>Month</t>
  </si>
  <si>
    <t>Construction regulations:</t>
  </si>
  <si>
    <t>Subtotal carried to Item A1 of Summary</t>
  </si>
  <si>
    <t>Base Date is 3 Month less Start Date</t>
  </si>
  <si>
    <t>CPI Calculations is on Month to Month Basis</t>
  </si>
  <si>
    <t>Increase 2021 on 2022</t>
  </si>
  <si>
    <t>CPI Index October 2017</t>
  </si>
  <si>
    <t>CPI Index September 2023</t>
  </si>
  <si>
    <t>sum</t>
  </si>
  <si>
    <t xml:space="preserve">Dismantle transformer </t>
  </si>
  <si>
    <t>OTHER ITEMS</t>
  </si>
  <si>
    <t>SUBSTATION CONSTRUCTION BILL OF QUANTITIES 2024</t>
  </si>
  <si>
    <t>Install</t>
  </si>
  <si>
    <t>Generic Substation construction in Mpumalanga area</t>
  </si>
  <si>
    <r>
      <t xml:space="preserve">Establishment of facilities on site such as plant, sheds, lighting, fridge, security lighting, etc;
</t>
    </r>
    <r>
      <rPr>
        <b/>
        <sz val="10"/>
        <rFont val="Arial"/>
        <family val="2"/>
      </rPr>
      <t xml:space="preserve">
Note: </t>
    </r>
    <r>
      <rPr>
        <sz val="10"/>
        <rFont val="Arial"/>
        <family val="2"/>
      </rPr>
      <t>The sums for the items below shall cover the cost of providing, establishing and commission on the Site these facilities adequately equipped to allow the work to commerce and to proceed to completion as required I terms of the contract.</t>
    </r>
  </si>
  <si>
    <t>Facilities for Contractor</t>
  </si>
  <si>
    <t>Other Fixed-Charged Obligation</t>
  </si>
  <si>
    <t>5.     Ablution and latrine facilities</t>
  </si>
  <si>
    <t>6.     Tools and equipment</t>
  </si>
  <si>
    <t>7.     Water Supplies, electric power, and communications</t>
  </si>
  <si>
    <t>8.     Dealing with water (see 5.5 of SANS1200A)</t>
  </si>
  <si>
    <t>9.     Access (see 5.8 of SANS1200A)</t>
  </si>
  <si>
    <t>10.  Plant (designated plant or plant for designated operations of plant for use during stated periods)</t>
  </si>
  <si>
    <t>Scheduled Time-Related Items</t>
  </si>
  <si>
    <t>Contractual Requirements</t>
  </si>
  <si>
    <t xml:space="preserve">Operation and maintenance of Facilities on Site, for the Duration of Construction, except where otherwise stated. </t>
  </si>
  <si>
    <t>Supervision for Duration of Construction</t>
  </si>
  <si>
    <t>Company and Head Office Overhead Costs for the Duration of the Contract</t>
  </si>
  <si>
    <t>Other Time-related Obligations</t>
  </si>
  <si>
    <t>km</t>
  </si>
  <si>
    <t>1.             Offices and storage sheds</t>
  </si>
  <si>
    <t>2.             Workshops</t>
  </si>
  <si>
    <t>3.             Laboratories</t>
  </si>
  <si>
    <t>4.             Living Accommodation</t>
  </si>
  <si>
    <t>5.             Ablution and latrine facilities</t>
  </si>
  <si>
    <t>6.             Tools and equipment</t>
  </si>
  <si>
    <t>7.             Water Supplies, electric power, and communications</t>
  </si>
  <si>
    <t>8.             Dealing with water (see 5.5 of SANS1200A)</t>
  </si>
  <si>
    <t>9.             Access (see 5.8 of SANS1200A)</t>
  </si>
  <si>
    <t>240-87605434</t>
  </si>
  <si>
    <t>Complete Substation Construction Handing Over Document</t>
  </si>
  <si>
    <t>Quality checklist for Distribution substation primary plant prior to handing over for commercial operation.</t>
  </si>
  <si>
    <t>5.)  CLO</t>
  </si>
  <si>
    <r>
      <rPr>
        <b/>
        <sz val="10"/>
        <rFont val="Arial"/>
        <family val="2"/>
      </rPr>
      <t>Note</t>
    </r>
    <r>
      <rPr>
        <sz val="10"/>
        <rFont val="Arial"/>
        <family val="2"/>
      </rPr>
      <t>: The sum shall cover the costs of on-site supervision and such local administration, and the Contractor considered necessary for the proper completion of the Works, and shall cover the cost of the salaries, wages and allowances paid to the site agent, general foreman, section foreman (where applicable), site surveyors, timekeepers, assistants and other site supervisory staff, and transport incurred in connection with such staff.</t>
    </r>
  </si>
  <si>
    <r>
      <rPr>
        <b/>
        <sz val="10"/>
        <rFont val="Arial"/>
        <family val="2"/>
      </rPr>
      <t>Note:</t>
    </r>
    <r>
      <rPr>
        <sz val="10"/>
        <rFont val="Arial"/>
        <family val="2"/>
      </rPr>
      <t xml:space="preserve"> The sum shall cover the cost of the demolition on and the removal from the surface of the Site of all items established in terms of 1.1.2 and 1.1.3 and shall provide for the making good and the restoring of the Site to the satisfaction of the Engineer.</t>
    </r>
  </si>
  <si>
    <r>
      <rPr>
        <b/>
        <sz val="10"/>
        <rFont val="Arial"/>
        <family val="2"/>
      </rPr>
      <t>Note:</t>
    </r>
    <r>
      <rPr>
        <sz val="10"/>
        <rFont val="Arial"/>
        <family val="2"/>
      </rPr>
      <t xml:space="preserve"> The sum shall cover all the Contractor’s time-related costs of providing surety, insurance of the Works and plant, third party or public liability insurance and unemployment insurance to cover his compliance with the requirements of the Workmen’s Compensation Act, 1941 (Act No. 30 of 1941) and such items as contributions to the CEITB.</t>
    </r>
  </si>
  <si>
    <r>
      <rPr>
        <b/>
        <sz val="10"/>
        <rFont val="Arial"/>
        <family val="2"/>
      </rPr>
      <t>Note:</t>
    </r>
    <r>
      <rPr>
        <sz val="10"/>
        <rFont val="Arial"/>
        <family val="2"/>
      </rPr>
      <t xml:space="preserve"> The sum shall cover the Contractor’s company and head office overhead costs.</t>
    </r>
  </si>
  <si>
    <r>
      <rPr>
        <b/>
        <sz val="10"/>
        <rFont val="Arial"/>
        <family val="2"/>
      </rPr>
      <t>Note:</t>
    </r>
    <r>
      <rPr>
        <sz val="10"/>
        <rFont val="Arial"/>
        <family val="2"/>
      </rPr>
      <t xml:space="preserve"> The sums for the items in 1.2.2.1 and 1.2.2.2 shall cover the Contractor’s costs for the periods stated for site rentals, repairs to and depreciation of buildings, furniture, tools and equipment, the storage and distribution of fuels and lubrications, water, electricity, communications, access and sanitation, and the wages of staff.</t>
    </r>
  </si>
  <si>
    <r>
      <rPr>
        <b/>
        <sz val="10"/>
        <rFont val="Arial"/>
        <family val="2"/>
      </rPr>
      <t>Note:</t>
    </r>
    <r>
      <rPr>
        <sz val="10"/>
        <rFont val="Arial"/>
        <family val="2"/>
      </rPr>
      <t xml:space="preserve"> The sum shall cover the cost of all other obligation that are required for the proper execution of the Works in accordance with the requirement of the specification (SANS1200A) and conditions of contract, and that are not specifically covered in 1.1.1, 1.1.2 or 1.1.4.</t>
    </r>
  </si>
  <si>
    <r>
      <rPr>
        <b/>
        <sz val="10"/>
        <rFont val="Arial"/>
        <family val="2"/>
      </rPr>
      <t xml:space="preserve">Note: </t>
    </r>
    <r>
      <rPr>
        <sz val="10"/>
        <rFont val="Arial"/>
        <family val="2"/>
      </rPr>
      <t>The sum shall cover the time-related costs of all other obligations that are required for the proper execution of the Works in accordance with the requirements of the specification (SANS 1200A) and the conditions of contract, and that are not specifically covered in 1.2.1 to 1.2.4</t>
    </r>
  </si>
  <si>
    <t>11. Construction board</t>
  </si>
  <si>
    <t>1. Offices and storage sheds (Including site layout indicating the ermegency process i.e first aid boxes, fire extinguishers, assembly point, designated area for waste, designated parking, etc.)</t>
  </si>
  <si>
    <t>2. Workshops</t>
  </si>
  <si>
    <t>Site De-establishment</t>
  </si>
  <si>
    <t>12. Fencing</t>
  </si>
  <si>
    <t>1.)   Receiving, taking control and administering material.</t>
  </si>
  <si>
    <t>2.)  Obtaining permits, arranging outages, etc. and to energise sub.</t>
  </si>
  <si>
    <t>3.) Site Security (Safeguarding of site camp and construction site including personnel and material)</t>
  </si>
  <si>
    <t>4)</t>
  </si>
  <si>
    <t>5)</t>
  </si>
  <si>
    <t>6.)   Transport: Personnel (12 seater)</t>
  </si>
  <si>
    <t>7.)   LDV</t>
  </si>
  <si>
    <t>9.)   Truck up to 8 tons with crane</t>
  </si>
  <si>
    <t>Occcupational Health and Safety Requirements (32-136)</t>
  </si>
  <si>
    <t>1) Steel toe capped safety boots</t>
  </si>
  <si>
    <t xml:space="preserve">2) Appropriate protective clothing, Operator's Overalls </t>
  </si>
  <si>
    <t>3) Colour coded hardhats [Blue for labourer, Red for First Aider, Green for SHE Reps and White for'Supervisors and/or Managers]</t>
  </si>
  <si>
    <t xml:space="preserve">4) Eye protection appropriate to task performed </t>
  </si>
  <si>
    <t>5) Ear Protection  e.g (Ear Plugs etc)</t>
  </si>
  <si>
    <t>6) Dust mask where possible</t>
  </si>
  <si>
    <t>7) Safety Googles - specific to task requirements</t>
  </si>
  <si>
    <t>8) Gloves appropriate to the task performed.</t>
  </si>
  <si>
    <r>
      <t xml:space="preserve">Personal Protective Equipment appropriate to the task to be performed shall be provided by the Principal Contractor.
Note: </t>
    </r>
    <r>
      <rPr>
        <sz val="10"/>
        <rFont val="Arial"/>
        <family val="2"/>
      </rPr>
      <t>Limited to a maximum number of 9 employees per team.</t>
    </r>
    <r>
      <rPr>
        <b/>
        <sz val="10"/>
        <rFont val="Arial"/>
        <family val="2"/>
      </rPr>
      <t xml:space="preserve"> </t>
    </r>
    <r>
      <rPr>
        <sz val="10"/>
        <rFont val="Arial"/>
        <family val="2"/>
      </rPr>
      <t>Issued once in 2years per team.</t>
    </r>
  </si>
  <si>
    <t xml:space="preserve">Supply and Provision for Safety and Emergency Response Equipments </t>
  </si>
  <si>
    <t xml:space="preserve">Alco Tester </t>
  </si>
  <si>
    <t>Provision of symbolic safety construction signs</t>
  </si>
  <si>
    <t xml:space="preserve">Fire and first aid box symbolic signs </t>
  </si>
  <si>
    <t>Fire fighting equipment (Fire Extinquishers (9kg)</t>
  </si>
  <si>
    <t>First aid box equipments</t>
  </si>
  <si>
    <t xml:space="preserve"> Human Resources </t>
  </si>
  <si>
    <t xml:space="preserve">Eskom Environmnetal Law Training </t>
  </si>
  <si>
    <t>Occupational Health and Hygiene</t>
  </si>
  <si>
    <t>10.)   Truck up to 9 to14 tons with crane</t>
  </si>
  <si>
    <t>8.)   Low - bed truck</t>
  </si>
  <si>
    <t>Cost for compliance to the Environmental Management Plan</t>
  </si>
  <si>
    <t>Waste Disposal on registered landfill site</t>
  </si>
  <si>
    <t>3. Laboratories</t>
  </si>
  <si>
    <t>4. Living Accommodation</t>
  </si>
  <si>
    <t>Rehabilitation of construction site and site camp</t>
  </si>
  <si>
    <t>Environmental Requirements:</t>
  </si>
  <si>
    <r>
      <t xml:space="preserve">2) SACPCMP Construction Manager
</t>
    </r>
    <r>
      <rPr>
        <b/>
        <sz val="10"/>
        <rFont val="Arial"/>
        <family val="2"/>
      </rPr>
      <t>Note:</t>
    </r>
    <r>
      <rPr>
        <sz val="10"/>
        <rFont val="Arial"/>
        <family val="2"/>
      </rPr>
      <t xml:space="preserve"> All project where a contruction work permit is applicable Full time on a specific project site.</t>
    </r>
  </si>
  <si>
    <r>
      <t xml:space="preserve">1) SACPCMP registered SHE Officer 
</t>
    </r>
    <r>
      <rPr>
        <b/>
        <sz val="10"/>
        <rFont val="Arial"/>
        <family val="2"/>
      </rPr>
      <t>Note:</t>
    </r>
    <r>
      <rPr>
        <sz val="10"/>
        <rFont val="Arial"/>
        <family val="2"/>
      </rPr>
      <t xml:space="preserve"> Any project 3 months and above full time SHE officer on a specific site.</t>
    </r>
  </si>
  <si>
    <t>QTY</t>
  </si>
  <si>
    <t>Compliance with Tree Permit (Replacement of Trees i.e Purchasing of trees)</t>
  </si>
  <si>
    <t>Allow for clearing the area of the site to be built upon of all grass, weeds, shrubs, tree trunks not exceeding 200mm girth, debris, etc., including grubbing up all roots, scoffling up as required and cart away all vegetation and debris to a dumping site. All charges to be borne by the Contractor.</t>
  </si>
  <si>
    <t>m³/km</t>
  </si>
  <si>
    <t xml:space="preserve"> Driven Machinery Regulations : Lifting Machinery </t>
  </si>
  <si>
    <t>Performance Load Testing , inspection and Examinations for Mobile Crane Truck. 12 Monthly/ Yearly</t>
  </si>
  <si>
    <t>Performance Load Testing , inspection and Examinations for all safety attachment devises (Chains, Hooks, ropes); etc. 6 (six) Monthly)</t>
  </si>
  <si>
    <t>Fall Protection Equipment ( FAS)- Safety Harness</t>
  </si>
  <si>
    <t xml:space="preserve">Fall Rescue Kit </t>
  </si>
  <si>
    <t xml:space="preserve">Supply and Provision of Equipments for Work at Heights </t>
  </si>
  <si>
    <r>
      <t xml:space="preserve">Contractual and legal obligations;
</t>
    </r>
    <r>
      <rPr>
        <b/>
        <sz val="10"/>
        <rFont val="Arial"/>
        <family val="2"/>
      </rPr>
      <t xml:space="preserve">
Note: </t>
    </r>
    <r>
      <rPr>
        <sz val="10"/>
        <rFont val="Arial"/>
        <family val="2"/>
      </rPr>
      <t>To cover the Contractor’s initial costs of providing sureties, insurance of the Works and plant, third party or public liability insurance and unemployment insurance to cover his compliance with the requirements of the Workmen’s Compensation Act, 1941 (Act No. 30 of 1941) and any other initial financing obligations of preliminary and general nature, such as contribution to the CEITB. Baseline construction programme etc</t>
    </r>
  </si>
  <si>
    <t>Comply with Statutory Health &amp; Safety appointments and required competencies in terms of the OHS Act and Regulations. (Costing for training should be in accordance with the required listed training as per SHE returnables Annexure C1). Limited to a maximum number of  9 persons per team per company claimed once for the duration of the contract)</t>
  </si>
  <si>
    <t xml:space="preserve">Month </t>
  </si>
  <si>
    <t xml:space="preserve">Other </t>
  </si>
  <si>
    <t>Pre Medical Screening per employee assigned for a particular project ( Principal Contractor subject to one claim annually for 9 assigned employees ), Casual Labourers per project.</t>
  </si>
  <si>
    <t>Periodic Medical Screening (Follow-up on identified medical condition, based on the project duration). 6 months and more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</si>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</sst>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quot;R&quot;\ * #,##0.00_ ;_ &quot;R&quot;\ * \-#,##0.00_ ;_ &quot;R&quot;\ * &quot;-&quot;??_ ;_ @_ "/>
    <numFmt numFmtId="165" formatCode="_ * #,##0.00_ ;_ * \-#,##0.00_ ;_ * &quot;-&quot;??_ ;_ @_ "/>
    <numFmt numFmtId="166" formatCode="_(* #,##0.00_);_(* \(#,##0.00\);_(* &quot;-&quot;??_);_(@_)"/>
    <numFmt numFmtId="167" formatCode="_ [$R-1C09]\ * #,##0.00_ ;_ [$R-1C09]\ * \-#,##0.00_ ;_ [$R-1C09]\ * &quot;-&quot;??_ ;_ @_ "/>
    <numFmt numFmtId="168" formatCode="0.0"/>
  </numFmts>
  <fonts count="53" x14ac:knownFonts="1">
    <font>
      <sz val="11"/>
      <color theme="1"/>
      <name val="Calibri"/>
      <family val="2"/>
      <scheme val="minor"/>
    </font>
    <font>
      <sz val="10"/>
      <name val="Arial"/>
      <family val="2"/>
    </font>
    <font>
      <b/>
      <sz val="10"/>
      <color theme="1"/>
      <name val="Arial"/>
      <family val="2"/>
    </font>
    <font>
      <b/>
      <sz val="10"/>
      <color rgb="FF000000"/>
      <name val="Arial"/>
      <family val="2"/>
    </font>
    <font>
      <sz val="10"/>
      <color theme="1"/>
      <name val="Arial"/>
      <family val="2"/>
    </font>
    <font>
      <b/>
      <sz val="11"/>
      <color theme="1"/>
      <name val="Arial"/>
      <family val="2"/>
    </font>
    <font>
      <b/>
      <sz val="10"/>
      <color rgb="FFFF0000"/>
      <name val="Arial"/>
      <family val="2"/>
    </font>
    <font>
      <b/>
      <u/>
      <sz val="10"/>
      <color theme="1"/>
      <name val="Arial"/>
      <family val="2"/>
    </font>
    <font>
      <b/>
      <sz val="12"/>
      <color theme="1"/>
      <name val="Arial"/>
      <family val="2"/>
    </font>
    <font>
      <b/>
      <sz val="14"/>
      <color theme="1"/>
      <name val="Arial"/>
      <family val="2"/>
    </font>
    <font>
      <sz val="8"/>
      <color theme="1"/>
      <name val="Arial"/>
      <family val="2"/>
    </font>
    <font>
      <sz val="10"/>
      <color rgb="FFFF0000"/>
      <name val="Arial"/>
      <family val="2"/>
    </font>
    <font>
      <sz val="10"/>
      <color theme="1"/>
      <name val="Times New Roman"/>
      <family val="1"/>
    </font>
    <font>
      <b/>
      <sz val="11"/>
      <name val="Arial"/>
      <family val="2"/>
    </font>
    <font>
      <sz val="10"/>
      <color rgb="FF000000"/>
      <name val="Arial"/>
      <family val="2"/>
    </font>
    <font>
      <b/>
      <u/>
      <sz val="10"/>
      <color rgb="FF000000"/>
      <name val="Arial"/>
      <family val="2"/>
    </font>
    <font>
      <b/>
      <sz val="8"/>
      <color theme="1"/>
      <name val="Arial"/>
      <family val="2"/>
    </font>
    <font>
      <b/>
      <sz val="10"/>
      <name val="Arial"/>
      <family val="2"/>
    </font>
    <font>
      <b/>
      <sz val="14"/>
      <name val="Arial"/>
      <family val="2"/>
    </font>
    <font>
      <sz val="11"/>
      <name val="Arial Narrow"/>
      <family val="2"/>
    </font>
    <font>
      <sz val="11"/>
      <color rgb="FFFF0000"/>
      <name val="Arial Narrow"/>
      <family val="2"/>
    </font>
    <font>
      <sz val="11"/>
      <color rgb="FFFF0000"/>
      <name val="Calibri"/>
      <family val="2"/>
      <scheme val="minor"/>
    </font>
    <font>
      <sz val="8"/>
      <color rgb="FFFF0000"/>
      <name val="Arial"/>
      <family val="2"/>
    </font>
    <font>
      <sz val="11"/>
      <color theme="1"/>
      <name val="Calibri"/>
      <family val="2"/>
      <scheme val="minor"/>
    </font>
    <font>
      <b/>
      <sz val="12"/>
      <name val="Arial"/>
      <family val="2"/>
    </font>
    <font>
      <b/>
      <u/>
      <sz val="12"/>
      <name val="Arial"/>
      <family val="2"/>
    </font>
    <font>
      <sz val="12"/>
      <name val="Arial"/>
      <family val="2"/>
    </font>
    <font>
      <sz val="10"/>
      <name val="MS Sans Serif"/>
      <family val="2"/>
    </font>
    <font>
      <sz val="9"/>
      <name val="Arial"/>
      <family val="2"/>
    </font>
    <font>
      <b/>
      <u/>
      <sz val="10"/>
      <name val="Arial"/>
      <family val="2"/>
    </font>
    <font>
      <sz val="8"/>
      <name val="Arial"/>
      <family val="2"/>
    </font>
    <font>
      <b/>
      <u/>
      <sz val="9"/>
      <name val="Arial"/>
      <family val="2"/>
    </font>
    <font>
      <vertAlign val="superscript"/>
      <sz val="9"/>
      <name val="Arial"/>
      <family val="2"/>
    </font>
    <font>
      <sz val="11"/>
      <name val="Calibri"/>
      <family val="2"/>
      <scheme val="minor"/>
    </font>
    <font>
      <sz val="10"/>
      <name val="Calibri"/>
      <family val="2"/>
    </font>
    <font>
      <b/>
      <i/>
      <sz val="12"/>
      <color theme="1"/>
      <name val="Arial"/>
      <family val="2"/>
    </font>
    <font>
      <vertAlign val="superscript"/>
      <sz val="12"/>
      <name val="Arial"/>
      <family val="2"/>
    </font>
    <font>
      <b/>
      <i/>
      <sz val="12"/>
      <name val="Arial"/>
      <family val="2"/>
    </font>
    <font>
      <sz val="10"/>
      <name val="Times New Roman"/>
      <family val="1"/>
    </font>
    <font>
      <b/>
      <sz val="9"/>
      <name val="Arial"/>
      <family val="2"/>
    </font>
    <font>
      <b/>
      <sz val="11"/>
      <color theme="1"/>
      <name val="Calibri"/>
      <family val="2"/>
      <scheme val="minor"/>
    </font>
    <font>
      <b/>
      <sz val="11"/>
      <name val="Calibri"/>
      <family val="2"/>
      <scheme val="minor"/>
    </font>
    <font>
      <b/>
      <u/>
      <sz val="11"/>
      <color theme="1"/>
      <name val="Calibri"/>
      <family val="2"/>
      <scheme val="minor"/>
    </font>
    <font>
      <b/>
      <sz val="8"/>
      <name val="Arial"/>
      <family val="2"/>
    </font>
    <font>
      <sz val="11"/>
      <color theme="1"/>
      <name val="Arial"/>
      <family val="2"/>
    </font>
    <font>
      <b/>
      <sz val="24"/>
      <name val="Arial"/>
      <family val="2"/>
    </font>
    <font>
      <sz val="11"/>
      <name val="Arial"/>
      <family val="2"/>
    </font>
    <font>
      <i/>
      <sz val="12"/>
      <name val="Arial"/>
      <family val="2"/>
    </font>
    <font>
      <sz val="16"/>
      <name val="Arial"/>
      <family val="2"/>
    </font>
    <font>
      <b/>
      <u/>
      <sz val="18"/>
      <color indexed="56"/>
      <name val="Arial"/>
      <family val="2"/>
    </font>
    <font>
      <sz val="12"/>
      <color theme="1"/>
      <name val="Calibri"/>
      <family val="2"/>
      <scheme val="minor"/>
    </font>
    <font>
      <sz val="12"/>
      <name val="Calibri"/>
      <family val="2"/>
      <scheme val="minor"/>
    </font>
    <font>
      <b/>
      <sz val="1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rgb="FF00B0F0"/>
        <bgColor indexed="64"/>
      </patternFill>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medium">
        <color indexed="64"/>
      </left>
      <right/>
      <top/>
      <bottom/>
      <diagonal/>
    </border>
    <border>
      <left style="dotted">
        <color indexed="64"/>
      </left>
      <right/>
      <top/>
      <bottom style="dotted">
        <color indexed="64"/>
      </bottom>
      <diagonal/>
    </border>
    <border>
      <left/>
      <right/>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dotted">
        <color indexed="64"/>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5" fontId="23" fillId="0" borderId="0" applyFont="0" applyFill="0" applyBorder="0" applyAlignment="0" applyProtection="0"/>
    <xf numFmtId="166" fontId="1" fillId="0" borderId="0" applyFont="0" applyFill="0" applyBorder="0" applyAlignment="0" applyProtection="0"/>
    <xf numFmtId="0" fontId="26" fillId="0" borderId="0"/>
    <xf numFmtId="0" fontId="27" fillId="0" borderId="0"/>
    <xf numFmtId="9" fontId="23" fillId="0" borderId="0" applyFont="0" applyFill="0" applyBorder="0" applyAlignment="0" applyProtection="0"/>
    <xf numFmtId="0" fontId="1" fillId="0" borderId="0"/>
    <xf numFmtId="164" fontId="1" fillId="0" borderId="0" applyFont="0" applyFill="0" applyBorder="0" applyAlignment="0" applyProtection="0"/>
    <xf numFmtId="0" fontId="1" fillId="0" borderId="0"/>
  </cellStyleXfs>
  <cellXfs count="334">
    <xf numFmtId="0" fontId="0" fillId="0" borderId="0" xfId="0"/>
    <xf numFmtId="0" fontId="0" fillId="2" borderId="0" xfId="0" applyFill="1" applyAlignment="1">
      <alignment wrapText="1"/>
    </xf>
    <xf numFmtId="0" fontId="17"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0" borderId="1" xfId="0"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17" fillId="2" borderId="1" xfId="0" applyFont="1" applyFill="1" applyBorder="1" applyAlignment="1">
      <alignment horizontal="center" vertical="center" wrapText="1"/>
    </xf>
    <xf numFmtId="167" fontId="17" fillId="2" borderId="1" xfId="0" applyNumberFormat="1" applyFont="1" applyFill="1" applyBorder="1" applyAlignment="1">
      <alignment horizontal="center" vertical="center" wrapText="1"/>
    </xf>
    <xf numFmtId="167" fontId="17" fillId="2" borderId="2"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3" borderId="1" xfId="0" applyFont="1" applyFill="1" applyBorder="1" applyAlignment="1">
      <alignment vertical="center" wrapText="1"/>
    </xf>
    <xf numFmtId="167" fontId="5" fillId="3" borderId="1"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xf>
    <xf numFmtId="167" fontId="0" fillId="0" borderId="0" xfId="0" applyNumberFormat="1"/>
    <xf numFmtId="9" fontId="4" fillId="0" borderId="1" xfId="5" applyFont="1" applyBorder="1" applyAlignment="1" applyProtection="1">
      <alignment horizontal="center" vertical="center" wrapText="1"/>
    </xf>
    <xf numFmtId="167" fontId="4" fillId="4" borderId="1" xfId="0" applyNumberFormat="1" applyFont="1" applyFill="1" applyBorder="1" applyAlignment="1">
      <alignment horizontal="center" vertical="center" wrapText="1"/>
    </xf>
    <xf numFmtId="9" fontId="0" fillId="0" borderId="0" xfId="5" applyFont="1"/>
    <xf numFmtId="167" fontId="4" fillId="6" borderId="1" xfId="0" applyNumberFormat="1" applyFont="1" applyFill="1" applyBorder="1" applyAlignment="1">
      <alignment horizontal="center" vertical="center" wrapText="1"/>
    </xf>
    <xf numFmtId="165" fontId="24" fillId="2" borderId="1" xfId="1" applyFont="1" applyFill="1" applyBorder="1" applyProtection="1"/>
    <xf numFmtId="165" fontId="26" fillId="2" borderId="1" xfId="1" applyFont="1" applyFill="1" applyBorder="1" applyAlignment="1" applyProtection="1">
      <alignment horizontal="center"/>
    </xf>
    <xf numFmtId="167" fontId="4" fillId="4"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15" fillId="2" borderId="1" xfId="0" applyFont="1" applyFill="1" applyBorder="1" applyAlignment="1">
      <alignment vertical="center" wrapText="1"/>
    </xf>
    <xf numFmtId="0" fontId="4" fillId="2" borderId="1" xfId="0" applyFont="1" applyFill="1" applyBorder="1" applyAlignment="1">
      <alignment vertical="center"/>
    </xf>
    <xf numFmtId="0" fontId="11"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wrapText="1"/>
    </xf>
    <xf numFmtId="0" fontId="17" fillId="2" borderId="1" xfId="0" applyFont="1" applyFill="1" applyBorder="1" applyAlignment="1">
      <alignment vertical="center"/>
    </xf>
    <xf numFmtId="0" fontId="1" fillId="2" borderId="1" xfId="0" applyFont="1" applyFill="1" applyBorder="1" applyAlignment="1">
      <alignment horizontal="center" vertical="center"/>
    </xf>
    <xf numFmtId="165" fontId="26" fillId="2" borderId="1" xfId="1" applyFont="1" applyFill="1" applyBorder="1" applyAlignment="1" applyProtection="1">
      <alignment horizontal="left"/>
    </xf>
    <xf numFmtId="165" fontId="24" fillId="2" borderId="1" xfId="1" applyFont="1" applyFill="1" applyBorder="1" applyAlignment="1" applyProtection="1">
      <alignment horizontal="left"/>
    </xf>
    <xf numFmtId="0" fontId="0" fillId="2" borderId="0" xfId="0" applyFill="1"/>
    <xf numFmtId="167" fontId="0" fillId="2" borderId="0" xfId="0" applyNumberFormat="1" applyFill="1"/>
    <xf numFmtId="0" fontId="40" fillId="2" borderId="0" xfId="0" applyFont="1" applyFill="1"/>
    <xf numFmtId="9" fontId="40" fillId="2" borderId="0" xfId="5" applyFont="1" applyFill="1"/>
    <xf numFmtId="167" fontId="0" fillId="2" borderId="5" xfId="0" applyNumberFormat="1" applyFill="1" applyBorder="1"/>
    <xf numFmtId="167" fontId="40" fillId="2" borderId="0" xfId="0" applyNumberFormat="1" applyFont="1" applyFill="1"/>
    <xf numFmtId="9" fontId="40" fillId="5" borderId="0" xfId="5" applyFont="1" applyFill="1"/>
    <xf numFmtId="0" fontId="0" fillId="6" borderId="0" xfId="0" applyFill="1"/>
    <xf numFmtId="167" fontId="0" fillId="6" borderId="0" xfId="0" applyNumberFormat="1" applyFill="1"/>
    <xf numFmtId="167" fontId="17" fillId="2" borderId="10" xfId="0" applyNumberFormat="1" applyFont="1" applyFill="1" applyBorder="1" applyAlignment="1">
      <alignment horizontal="center" vertical="center" wrapText="1"/>
    </xf>
    <xf numFmtId="0" fontId="0" fillId="2" borderId="7" xfId="0" applyFill="1" applyBorder="1" applyAlignment="1">
      <alignment wrapText="1"/>
    </xf>
    <xf numFmtId="0" fontId="4" fillId="2" borderId="0" xfId="0" applyFont="1" applyFill="1" applyAlignment="1">
      <alignment vertical="center"/>
    </xf>
    <xf numFmtId="0" fontId="7" fillId="2" borderId="1" xfId="0" applyFont="1" applyFill="1" applyBorder="1" applyAlignment="1">
      <alignment vertical="center" wrapText="1"/>
    </xf>
    <xf numFmtId="0" fontId="30" fillId="2" borderId="1" xfId="0" applyFont="1" applyFill="1" applyBorder="1" applyAlignment="1">
      <alignment horizontal="center" vertical="center" wrapText="1"/>
    </xf>
    <xf numFmtId="0" fontId="17"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9" fillId="2" borderId="1" xfId="0" applyFont="1" applyFill="1" applyBorder="1" applyAlignment="1">
      <alignment vertical="center" wrapText="1"/>
    </xf>
    <xf numFmtId="0" fontId="43" fillId="2" borderId="1" xfId="0" applyFont="1" applyFill="1" applyBorder="1" applyAlignment="1">
      <alignment horizontal="center" vertical="center" wrapText="1"/>
    </xf>
    <xf numFmtId="0" fontId="40" fillId="2" borderId="0" xfId="0" applyFont="1" applyFill="1" applyAlignment="1">
      <alignment wrapText="1"/>
    </xf>
    <xf numFmtId="0" fontId="40" fillId="2" borderId="7" xfId="0" applyFont="1" applyFill="1" applyBorder="1" applyAlignment="1">
      <alignment wrapText="1"/>
    </xf>
    <xf numFmtId="0" fontId="1" fillId="2" borderId="1" xfId="0" applyFont="1" applyFill="1" applyBorder="1" applyAlignment="1">
      <alignment vertical="center"/>
    </xf>
    <xf numFmtId="165" fontId="25" fillId="2" borderId="1" xfId="1" applyFont="1" applyFill="1" applyBorder="1" applyAlignment="1" applyProtection="1">
      <alignment horizontal="center"/>
    </xf>
    <xf numFmtId="165" fontId="26" fillId="2" borderId="1" xfId="1" applyFont="1" applyFill="1" applyBorder="1" applyProtection="1"/>
    <xf numFmtId="165" fontId="26" fillId="2" borderId="1" xfId="1" applyFont="1" applyFill="1" applyBorder="1" applyAlignment="1" applyProtection="1">
      <alignment horizontal="center" wrapText="1"/>
    </xf>
    <xf numFmtId="165" fontId="25" fillId="2" borderId="1" xfId="1" applyFont="1" applyFill="1" applyBorder="1" applyAlignment="1" applyProtection="1">
      <alignment horizontal="left"/>
    </xf>
    <xf numFmtId="166" fontId="24" fillId="2" borderId="1" xfId="2" applyFont="1" applyFill="1" applyBorder="1" applyAlignment="1" applyProtection="1">
      <alignment horizontal="left"/>
    </xf>
    <xf numFmtId="166" fontId="26" fillId="2" borderId="1" xfId="2" applyFont="1" applyFill="1" applyBorder="1" applyAlignment="1" applyProtection="1">
      <alignment horizontal="center"/>
    </xf>
    <xf numFmtId="166" fontId="26" fillId="2" borderId="1" xfId="2" applyFont="1" applyFill="1" applyBorder="1" applyAlignment="1" applyProtection="1">
      <alignment horizontal="left"/>
    </xf>
    <xf numFmtId="165" fontId="26" fillId="2" borderId="1" xfId="1" applyFont="1" applyFill="1" applyBorder="1" applyAlignment="1" applyProtection="1">
      <alignment wrapText="1"/>
    </xf>
    <xf numFmtId="0" fontId="26" fillId="2" borderId="1" xfId="0" applyFont="1" applyFill="1" applyBorder="1" applyAlignment="1">
      <alignment horizontal="center" vertical="center" wrapText="1"/>
    </xf>
    <xf numFmtId="0" fontId="26" fillId="2" borderId="1" xfId="0" applyFont="1" applyFill="1" applyBorder="1" applyAlignment="1">
      <alignment vertical="center" wrapText="1"/>
    </xf>
    <xf numFmtId="49" fontId="26" fillId="2" borderId="1" xfId="0" applyNumberFormat="1" applyFont="1" applyFill="1" applyBorder="1" applyAlignment="1">
      <alignment horizontal="center"/>
    </xf>
    <xf numFmtId="2" fontId="24" fillId="2" borderId="1" xfId="0" applyNumberFormat="1" applyFont="1" applyFill="1" applyBorder="1" applyAlignment="1">
      <alignment horizontal="left"/>
    </xf>
    <xf numFmtId="2" fontId="26" fillId="2" borderId="1" xfId="0" applyNumberFormat="1" applyFont="1" applyFill="1" applyBorder="1" applyAlignment="1">
      <alignment horizontal="left"/>
    </xf>
    <xf numFmtId="49" fontId="28" fillId="2" borderId="1" xfId="0" applyNumberFormat="1" applyFont="1" applyFill="1" applyBorder="1" applyAlignment="1">
      <alignment horizontal="center"/>
    </xf>
    <xf numFmtId="0" fontId="9"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1" fillId="2" borderId="0" xfId="0" applyFont="1" applyFill="1" applyAlignment="1">
      <alignment wrapText="1"/>
    </xf>
    <xf numFmtId="0" fontId="21" fillId="2" borderId="7" xfId="0" applyFont="1" applyFill="1" applyBorder="1" applyAlignment="1">
      <alignment wrapText="1"/>
    </xf>
    <xf numFmtId="0" fontId="11"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9" fillId="2" borderId="1" xfId="0" applyFont="1" applyFill="1" applyBorder="1"/>
    <xf numFmtId="0" fontId="19" fillId="2" borderId="1" xfId="0" applyFont="1" applyFill="1" applyBorder="1" applyAlignment="1">
      <alignment horizontal="left" vertical="center" wrapText="1"/>
    </xf>
    <xf numFmtId="0" fontId="2" fillId="2" borderId="1" xfId="0" applyFont="1" applyFill="1" applyBorder="1" applyAlignment="1">
      <alignment wrapText="1"/>
    </xf>
    <xf numFmtId="0" fontId="0" fillId="2" borderId="8" xfId="0" applyFill="1" applyBorder="1" applyAlignment="1">
      <alignment wrapText="1"/>
    </xf>
    <xf numFmtId="0" fontId="0" fillId="2" borderId="9" xfId="0" applyFill="1" applyBorder="1" applyAlignment="1">
      <alignment wrapText="1"/>
    </xf>
    <xf numFmtId="0" fontId="20" fillId="2" borderId="1" xfId="0" applyFont="1" applyFill="1" applyBorder="1"/>
    <xf numFmtId="0" fontId="1" fillId="2" borderId="1" xfId="0" applyFont="1" applyFill="1" applyBorder="1" applyAlignment="1">
      <alignment horizontal="justify" vertical="center" wrapText="1"/>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7" fillId="2" borderId="1" xfId="0" applyFont="1" applyFill="1" applyBorder="1" applyAlignment="1">
      <alignment horizontal="left" vertical="center" wrapText="1"/>
    </xf>
    <xf numFmtId="0" fontId="1" fillId="2" borderId="1" xfId="0" applyFont="1" applyFill="1" applyBorder="1" applyAlignment="1">
      <alignment horizontal="justify" vertical="center"/>
    </xf>
    <xf numFmtId="0" fontId="18" fillId="2" borderId="1" xfId="0" applyFont="1" applyFill="1" applyBorder="1" applyAlignment="1">
      <alignment horizontal="left" vertical="center" wrapText="1"/>
    </xf>
    <xf numFmtId="168"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167" fontId="0" fillId="0" borderId="0" xfId="5" applyNumberFormat="1" applyFont="1"/>
    <xf numFmtId="0" fontId="26" fillId="0" borderId="14" xfId="0" applyFont="1" applyBorder="1" applyProtection="1">
      <protection locked="0"/>
    </xf>
    <xf numFmtId="0" fontId="26" fillId="0" borderId="12" xfId="0" applyFont="1" applyBorder="1"/>
    <xf numFmtId="0" fontId="26" fillId="0" borderId="14" xfId="0" applyFont="1" applyBorder="1"/>
    <xf numFmtId="0" fontId="1" fillId="0" borderId="13" xfId="0" applyFont="1" applyBorder="1" applyAlignment="1" applyProtection="1">
      <alignment horizontal="center"/>
      <protection locked="0"/>
    </xf>
    <xf numFmtId="0" fontId="26" fillId="0" borderId="13" xfId="0" applyFont="1" applyBorder="1" applyAlignment="1" applyProtection="1">
      <alignment horizontal="left"/>
      <protection locked="0"/>
    </xf>
    <xf numFmtId="0" fontId="26" fillId="0" borderId="13" xfId="0" quotePrefix="1" applyFont="1" applyBorder="1" applyAlignment="1" applyProtection="1">
      <alignment horizontal="left"/>
      <protection locked="0"/>
    </xf>
    <xf numFmtId="0" fontId="1" fillId="0" borderId="13" xfId="0" applyFont="1" applyBorder="1" applyAlignment="1" applyProtection="1">
      <alignment horizontal="centerContinuous"/>
      <protection locked="0"/>
    </xf>
    <xf numFmtId="0" fontId="26" fillId="0" borderId="14" xfId="0" applyFont="1" applyBorder="1" applyAlignment="1" applyProtection="1">
      <alignment horizontal="left"/>
      <protection locked="0"/>
    </xf>
    <xf numFmtId="0" fontId="24" fillId="0" borderId="16" xfId="0" applyFont="1" applyBorder="1"/>
    <xf numFmtId="0" fontId="1" fillId="0" borderId="17" xfId="0" applyFont="1" applyBorder="1" applyAlignment="1" applyProtection="1">
      <alignment horizontal="centerContinuous"/>
      <protection locked="0"/>
    </xf>
    <xf numFmtId="0" fontId="26" fillId="0" borderId="14" xfId="0" quotePrefix="1" applyFont="1" applyBorder="1" applyAlignment="1" applyProtection="1">
      <alignment horizontal="left"/>
      <protection locked="0"/>
    </xf>
    <xf numFmtId="0" fontId="46" fillId="0" borderId="13" xfId="0" applyFont="1" applyBorder="1" applyAlignment="1" applyProtection="1">
      <alignment horizontal="centerContinuous"/>
      <protection locked="0"/>
    </xf>
    <xf numFmtId="0" fontId="26" fillId="0" borderId="18" xfId="0" applyFont="1" applyBorder="1"/>
    <xf numFmtId="4" fontId="26" fillId="0" borderId="13" xfId="0" applyNumberFormat="1" applyFont="1" applyBorder="1"/>
    <xf numFmtId="4" fontId="26" fillId="0" borderId="14" xfId="0" applyNumberFormat="1" applyFont="1" applyBorder="1"/>
    <xf numFmtId="0" fontId="26" fillId="0" borderId="19" xfId="0" applyFont="1" applyBorder="1"/>
    <xf numFmtId="4" fontId="26" fillId="0" borderId="21" xfId="0" applyNumberFormat="1" applyFont="1" applyBorder="1"/>
    <xf numFmtId="4" fontId="26" fillId="0" borderId="22" xfId="0" applyNumberFormat="1" applyFont="1" applyBorder="1"/>
    <xf numFmtId="0" fontId="24" fillId="0" borderId="14" xfId="0" applyFont="1" applyBorder="1"/>
    <xf numFmtId="4" fontId="24" fillId="0" borderId="17" xfId="0" applyNumberFormat="1" applyFont="1" applyBorder="1"/>
    <xf numFmtId="4" fontId="24" fillId="0" borderId="23" xfId="0" applyNumberFormat="1" applyFont="1" applyBorder="1"/>
    <xf numFmtId="4" fontId="24" fillId="0" borderId="24" xfId="0" applyNumberFormat="1" applyFont="1" applyBorder="1"/>
    <xf numFmtId="4" fontId="26" fillId="0" borderId="20" xfId="0" applyNumberFormat="1" applyFont="1" applyBorder="1"/>
    <xf numFmtId="4" fontId="24" fillId="0" borderId="26" xfId="0" applyNumberFormat="1" applyFont="1" applyBorder="1"/>
    <xf numFmtId="0" fontId="24" fillId="0" borderId="27" xfId="0" applyFont="1" applyBorder="1"/>
    <xf numFmtId="4" fontId="24" fillId="0" borderId="28" xfId="0" applyNumberFormat="1" applyFont="1" applyBorder="1"/>
    <xf numFmtId="4" fontId="24" fillId="0" borderId="30" xfId="0" applyNumberFormat="1" applyFont="1" applyBorder="1"/>
    <xf numFmtId="167" fontId="5" fillId="3" borderId="1" xfId="5" applyNumberFormat="1" applyFont="1" applyFill="1" applyBorder="1" applyAlignment="1" applyProtection="1">
      <alignment horizontal="center" vertical="center" wrapText="1"/>
    </xf>
    <xf numFmtId="167" fontId="44" fillId="2" borderId="1" xfId="5" applyNumberFormat="1" applyFont="1" applyFill="1" applyBorder="1" applyAlignment="1" applyProtection="1">
      <alignment horizontal="center" vertical="center" wrapText="1"/>
    </xf>
    <xf numFmtId="167" fontId="4" fillId="0" borderId="1" xfId="5" applyNumberFormat="1" applyFont="1" applyBorder="1" applyAlignment="1" applyProtection="1">
      <alignment horizontal="center" vertical="center" wrapText="1"/>
    </xf>
    <xf numFmtId="167" fontId="4" fillId="0" borderId="1" xfId="5" applyNumberFormat="1" applyFont="1" applyBorder="1" applyAlignment="1" applyProtection="1">
      <alignment horizontal="center" vertical="center"/>
    </xf>
    <xf numFmtId="167" fontId="2" fillId="3" borderId="4" xfId="0" applyNumberFormat="1" applyFont="1" applyFill="1" applyBorder="1" applyAlignment="1">
      <alignment horizontal="right" vertical="center" wrapText="1"/>
    </xf>
    <xf numFmtId="167" fontId="1" fillId="0" borderId="1" xfId="0" applyNumberFormat="1" applyFont="1" applyBorder="1" applyAlignment="1">
      <alignment vertical="center" wrapText="1"/>
    </xf>
    <xf numFmtId="167" fontId="17" fillId="0" borderId="1" xfId="0" applyNumberFormat="1" applyFont="1" applyBorder="1" applyAlignment="1">
      <alignment horizontal="right" vertical="center" wrapText="1"/>
    </xf>
    <xf numFmtId="167" fontId="17" fillId="0" borderId="1" xfId="0" applyNumberFormat="1" applyFont="1" applyBorder="1" applyAlignment="1">
      <alignment vertical="center" wrapText="1"/>
    </xf>
    <xf numFmtId="167" fontId="1" fillId="0" borderId="1" xfId="0" applyNumberFormat="1" applyFont="1" applyBorder="1" applyAlignment="1">
      <alignment horizontal="center" vertical="center" wrapText="1"/>
    </xf>
    <xf numFmtId="167" fontId="39" fillId="0" borderId="1" xfId="0" applyNumberFormat="1" applyFont="1" applyBorder="1" applyAlignment="1">
      <alignment vertical="center" wrapText="1"/>
    </xf>
    <xf numFmtId="167" fontId="17" fillId="0" borderId="1" xfId="0" applyNumberFormat="1" applyFont="1" applyBorder="1" applyAlignment="1">
      <alignment horizontal="center" vertical="center" wrapText="1"/>
    </xf>
    <xf numFmtId="167" fontId="33" fillId="0" borderId="1" xfId="0" applyNumberFormat="1" applyFont="1" applyBorder="1" applyAlignment="1">
      <alignment horizontal="center" wrapText="1"/>
    </xf>
    <xf numFmtId="167" fontId="33" fillId="0" borderId="1" xfId="0" applyNumberFormat="1" applyFont="1" applyBorder="1" applyAlignment="1">
      <alignment wrapText="1"/>
    </xf>
    <xf numFmtId="167" fontId="17" fillId="0" borderId="1" xfId="0" applyNumberFormat="1" applyFont="1" applyBorder="1" applyAlignment="1">
      <alignment horizontal="left" vertical="center" wrapText="1"/>
    </xf>
    <xf numFmtId="0" fontId="1" fillId="0" borderId="0" xfId="0" applyFont="1" applyProtection="1">
      <protection locked="0"/>
    </xf>
    <xf numFmtId="0" fontId="1" fillId="0" borderId="0" xfId="0" applyFont="1" applyAlignment="1" applyProtection="1">
      <alignment horizontal="centerContinuous"/>
      <protection locked="0"/>
    </xf>
    <xf numFmtId="0" fontId="24" fillId="0" borderId="0" xfId="0" applyFont="1" applyAlignment="1" applyProtection="1">
      <alignment horizontal="left"/>
      <protection locked="0"/>
    </xf>
    <xf numFmtId="0" fontId="18" fillId="0" borderId="12" xfId="0" applyFont="1" applyBorder="1" applyAlignment="1" applyProtection="1">
      <alignment horizontal="left"/>
      <protection locked="0"/>
    </xf>
    <xf numFmtId="0" fontId="1" fillId="0" borderId="14" xfId="0" applyFont="1" applyBorder="1" applyAlignment="1" applyProtection="1">
      <alignment horizontal="centerContinuous"/>
      <protection locked="0"/>
    </xf>
    <xf numFmtId="0" fontId="37" fillId="0" borderId="15" xfId="0" applyFont="1" applyBorder="1" applyProtection="1">
      <protection locked="0"/>
    </xf>
    <xf numFmtId="0" fontId="26" fillId="0" borderId="13" xfId="0" applyFont="1" applyBorder="1" applyProtection="1">
      <protection locked="0"/>
    </xf>
    <xf numFmtId="0" fontId="26" fillId="0" borderId="12" xfId="0" applyFont="1" applyBorder="1" applyProtection="1">
      <protection locked="0"/>
    </xf>
    <xf numFmtId="0" fontId="37" fillId="0" borderId="0" xfId="0" applyFont="1" applyAlignment="1" applyProtection="1">
      <alignment horizontal="left"/>
      <protection locked="0"/>
    </xf>
    <xf numFmtId="0" fontId="24" fillId="0" borderId="13" xfId="0" applyFont="1" applyBorder="1" applyAlignment="1" applyProtection="1">
      <alignment horizontal="left"/>
      <protection locked="0"/>
    </xf>
    <xf numFmtId="0" fontId="26" fillId="0" borderId="15" xfId="0" applyFont="1" applyBorder="1" applyProtection="1">
      <protection locked="0"/>
    </xf>
    <xf numFmtId="0" fontId="26" fillId="0" borderId="0" xfId="0" applyFont="1" applyAlignment="1" applyProtection="1">
      <alignment horizontal="left"/>
      <protection locked="0"/>
    </xf>
    <xf numFmtId="0" fontId="24" fillId="0" borderId="12" xfId="0" applyFont="1" applyBorder="1" applyProtection="1">
      <protection locked="0"/>
    </xf>
    <xf numFmtId="0" fontId="24" fillId="0" borderId="16" xfId="0" applyFont="1" applyBorder="1" applyProtection="1">
      <protection locked="0"/>
    </xf>
    <xf numFmtId="0" fontId="26" fillId="0" borderId="14" xfId="0" quotePrefix="1" applyFont="1" applyBorder="1" applyProtection="1">
      <protection locked="0"/>
    </xf>
    <xf numFmtId="0" fontId="24" fillId="0" borderId="15" xfId="0" applyFont="1" applyBorder="1" applyProtection="1">
      <protection locked="0"/>
    </xf>
    <xf numFmtId="0" fontId="24" fillId="0" borderId="13" xfId="0" applyFont="1" applyBorder="1" applyProtection="1">
      <protection locked="0"/>
    </xf>
    <xf numFmtId="0" fontId="24" fillId="0" borderId="14" xfId="0" applyFont="1" applyBorder="1" applyAlignment="1" applyProtection="1">
      <alignment horizontal="left"/>
      <protection locked="0"/>
    </xf>
    <xf numFmtId="0" fontId="26" fillId="0" borderId="0" xfId="0" applyFont="1" applyProtection="1">
      <protection locked="0"/>
    </xf>
    <xf numFmtId="0" fontId="24" fillId="0" borderId="0" xfId="0" applyFont="1" applyAlignment="1" applyProtection="1">
      <alignment horizontal="center"/>
      <protection locked="0"/>
    </xf>
    <xf numFmtId="4" fontId="26" fillId="0" borderId="13" xfId="0" applyNumberFormat="1" applyFont="1" applyBorder="1" applyProtection="1">
      <protection locked="0"/>
    </xf>
    <xf numFmtId="4" fontId="26" fillId="0" borderId="18" xfId="0" applyNumberFormat="1" applyFont="1" applyBorder="1" applyProtection="1">
      <protection locked="0"/>
    </xf>
    <xf numFmtId="4" fontId="26" fillId="0" borderId="20" xfId="0" applyNumberFormat="1" applyFont="1" applyBorder="1" applyProtection="1">
      <protection locked="0"/>
    </xf>
    <xf numFmtId="4" fontId="26" fillId="0" borderId="21" xfId="0" applyNumberFormat="1" applyFont="1" applyBorder="1" applyProtection="1">
      <protection locked="0"/>
    </xf>
    <xf numFmtId="4" fontId="24" fillId="0" borderId="17" xfId="0" applyNumberFormat="1" applyFont="1" applyBorder="1" applyProtection="1">
      <protection locked="0"/>
    </xf>
    <xf numFmtId="4" fontId="24" fillId="0" borderId="23" xfId="0" applyNumberFormat="1" applyFont="1" applyBorder="1" applyProtection="1">
      <protection locked="0"/>
    </xf>
    <xf numFmtId="4" fontId="24" fillId="0" borderId="25" xfId="0" applyNumberFormat="1" applyFont="1" applyBorder="1" applyProtection="1">
      <protection locked="0"/>
    </xf>
    <xf numFmtId="4" fontId="26" fillId="0" borderId="19" xfId="0" applyNumberFormat="1" applyFont="1" applyBorder="1" applyProtection="1">
      <protection locked="0"/>
    </xf>
    <xf numFmtId="4" fontId="24" fillId="0" borderId="29" xfId="0" applyNumberFormat="1" applyFont="1" applyBorder="1" applyProtection="1">
      <protection locked="0"/>
    </xf>
    <xf numFmtId="0" fontId="17" fillId="0" borderId="0" xfId="0" applyFont="1" applyProtection="1">
      <protection locked="0"/>
    </xf>
    <xf numFmtId="0" fontId="48" fillId="0" borderId="0" xfId="0" applyFont="1" applyAlignment="1" applyProtection="1">
      <alignment horizontal="left"/>
      <protection locked="0"/>
    </xf>
    <xf numFmtId="0" fontId="1" fillId="0" borderId="0" xfId="0" applyFont="1" applyAlignment="1" applyProtection="1">
      <alignment horizontal="left"/>
      <protection locked="0"/>
    </xf>
    <xf numFmtId="0" fontId="26" fillId="0" borderId="0" xfId="0" applyFont="1" applyAlignment="1" applyProtection="1">
      <alignment horizontal="centerContinuous"/>
      <protection locked="0"/>
    </xf>
    <xf numFmtId="0" fontId="24" fillId="0" borderId="0" xfId="0" applyFont="1" applyProtection="1">
      <protection locked="0"/>
    </xf>
    <xf numFmtId="164" fontId="1" fillId="0" borderId="1" xfId="0" applyNumberFormat="1" applyFont="1" applyBorder="1" applyAlignment="1">
      <alignment vertical="center" wrapText="1"/>
    </xf>
    <xf numFmtId="165" fontId="1" fillId="0" borderId="1" xfId="1" applyFont="1" applyFill="1" applyBorder="1" applyAlignment="1" applyProtection="1">
      <alignment vertical="center" wrapText="1"/>
    </xf>
    <xf numFmtId="0" fontId="1" fillId="0" borderId="1" xfId="0" applyFont="1" applyBorder="1" applyAlignment="1">
      <alignment vertical="center"/>
    </xf>
    <xf numFmtId="0" fontId="1" fillId="0" borderId="1" xfId="0" applyFont="1" applyBorder="1" applyAlignment="1">
      <alignment horizontal="center" vertical="center" wrapText="1"/>
    </xf>
    <xf numFmtId="167" fontId="26" fillId="0" borderId="1" xfId="0" applyNumberFormat="1" applyFont="1" applyBorder="1" applyAlignment="1">
      <alignment horizontal="center"/>
    </xf>
    <xf numFmtId="167" fontId="38" fillId="0" borderId="1" xfId="0" applyNumberFormat="1" applyFont="1" applyBorder="1" applyAlignment="1">
      <alignment horizontal="center" vertical="center" wrapText="1"/>
    </xf>
    <xf numFmtId="167" fontId="1" fillId="0" borderId="1" xfId="1" applyNumberFormat="1" applyFont="1" applyFill="1" applyBorder="1" applyAlignment="1" applyProtection="1">
      <alignment horizontal="center" vertical="center" wrapText="1"/>
    </xf>
    <xf numFmtId="167" fontId="1" fillId="0" borderId="1" xfId="0" applyNumberFormat="1" applyFont="1" applyBorder="1" applyAlignment="1">
      <alignment horizontal="left" vertical="center" wrapText="1"/>
    </xf>
    <xf numFmtId="167" fontId="41" fillId="0" borderId="1" xfId="0" applyNumberFormat="1" applyFont="1" applyBorder="1" applyAlignment="1">
      <alignment horizontal="center" wrapText="1"/>
    </xf>
    <xf numFmtId="167" fontId="1" fillId="0" borderId="1" xfId="1" applyNumberFormat="1" applyFont="1" applyFill="1" applyBorder="1" applyAlignment="1" applyProtection="1">
      <alignment vertical="center" wrapText="1"/>
    </xf>
    <xf numFmtId="9" fontId="24" fillId="0" borderId="1" xfId="5" applyFont="1" applyFill="1" applyBorder="1" applyAlignment="1" applyProtection="1">
      <alignment horizontal="left"/>
    </xf>
    <xf numFmtId="0" fontId="35" fillId="2" borderId="0" xfId="0" applyFont="1" applyFill="1" applyAlignment="1">
      <alignment horizontal="center" vertical="top" wrapText="1"/>
    </xf>
    <xf numFmtId="0" fontId="1" fillId="0" borderId="0" xfId="6"/>
    <xf numFmtId="0" fontId="18" fillId="0" borderId="0" xfId="6" applyFont="1" applyAlignment="1">
      <alignment horizontal="center"/>
    </xf>
    <xf numFmtId="0" fontId="18" fillId="0" borderId="0" xfId="6" applyFont="1" applyAlignment="1">
      <alignment horizontal="left"/>
    </xf>
    <xf numFmtId="0" fontId="1" fillId="0" borderId="0" xfId="6" applyAlignment="1">
      <alignment horizontal="center"/>
    </xf>
    <xf numFmtId="164" fontId="0" fillId="0" borderId="0" xfId="7" applyFont="1" applyBorder="1"/>
    <xf numFmtId="0" fontId="17" fillId="0" borderId="0" xfId="6" applyFont="1" applyAlignment="1">
      <alignment horizontal="center"/>
    </xf>
    <xf numFmtId="164" fontId="0" fillId="0" borderId="0" xfId="7" applyFont="1" applyFill="1" applyBorder="1" applyAlignment="1"/>
    <xf numFmtId="164" fontId="0" fillId="0" borderId="0" xfId="7" applyFont="1" applyFill="1" applyBorder="1" applyAlignment="1">
      <alignment horizontal="center"/>
    </xf>
    <xf numFmtId="164" fontId="0" fillId="0" borderId="0" xfId="7" applyFont="1" applyFill="1" applyBorder="1"/>
    <xf numFmtId="0" fontId="40" fillId="0" borderId="31" xfId="0" applyFont="1" applyBorder="1" applyAlignment="1">
      <alignment wrapText="1"/>
    </xf>
    <xf numFmtId="2" fontId="40" fillId="0" borderId="32" xfId="0" applyNumberFormat="1" applyFont="1" applyBorder="1"/>
    <xf numFmtId="0" fontId="40" fillId="0" borderId="15" xfId="0" applyFont="1" applyBorder="1" applyAlignment="1">
      <alignment wrapText="1"/>
    </xf>
    <xf numFmtId="2" fontId="40" fillId="0" borderId="33" xfId="0" applyNumberFormat="1" applyFont="1" applyBorder="1"/>
    <xf numFmtId="0" fontId="40" fillId="0" borderId="34" xfId="0" applyFont="1" applyBorder="1" applyAlignment="1">
      <alignment wrapText="1"/>
    </xf>
    <xf numFmtId="10" fontId="40" fillId="8" borderId="35" xfId="5" applyNumberFormat="1" applyFont="1" applyFill="1" applyBorder="1"/>
    <xf numFmtId="0" fontId="17" fillId="7" borderId="36" xfId="6" applyFont="1" applyFill="1" applyBorder="1" applyAlignment="1">
      <alignment horizontal="left"/>
    </xf>
    <xf numFmtId="0" fontId="17" fillId="0" borderId="37" xfId="6" applyFont="1" applyBorder="1" applyAlignment="1">
      <alignment horizontal="center" wrapText="1"/>
    </xf>
    <xf numFmtId="0" fontId="17" fillId="0" borderId="37" xfId="6" applyFont="1" applyBorder="1" applyAlignment="1">
      <alignment wrapText="1"/>
    </xf>
    <xf numFmtId="164" fontId="17" fillId="0" borderId="37" xfId="7" applyFont="1" applyFill="1" applyBorder="1" applyAlignment="1">
      <alignment wrapText="1"/>
    </xf>
    <xf numFmtId="164" fontId="17" fillId="0" borderId="37" xfId="7" applyFont="1" applyFill="1" applyBorder="1" applyAlignment="1">
      <alignment horizontal="right" wrapText="1"/>
    </xf>
    <xf numFmtId="164" fontId="17" fillId="0" borderId="38" xfId="7" applyFont="1" applyFill="1" applyBorder="1" applyAlignment="1">
      <alignment wrapText="1"/>
    </xf>
    <xf numFmtId="0" fontId="4" fillId="2" borderId="1" xfId="0" applyFont="1" applyFill="1" applyBorder="1" applyAlignment="1">
      <alignment horizontal="justify" vertical="center" wrapText="1"/>
    </xf>
    <xf numFmtId="0" fontId="0" fillId="2" borderId="1" xfId="0" applyFill="1" applyBorder="1" applyAlignment="1">
      <alignment wrapText="1"/>
    </xf>
    <xf numFmtId="0" fontId="0" fillId="2" borderId="1" xfId="0" applyFill="1" applyBorder="1" applyAlignment="1">
      <alignment horizontal="left" wrapText="1"/>
    </xf>
    <xf numFmtId="0" fontId="0" fillId="2" borderId="1" xfId="0" applyFill="1" applyBorder="1" applyAlignment="1">
      <alignment horizontal="center" wrapText="1"/>
    </xf>
    <xf numFmtId="0" fontId="5"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2" fontId="26" fillId="2" borderId="1" xfId="0" applyNumberFormat="1" applyFont="1" applyFill="1" applyBorder="1" applyAlignment="1">
      <alignment horizontal="center"/>
    </xf>
    <xf numFmtId="2" fontId="26" fillId="2" borderId="1" xfId="0" applyNumberFormat="1" applyFont="1" applyFill="1" applyBorder="1" applyAlignment="1">
      <alignment horizontal="centerContinuous"/>
    </xf>
    <xf numFmtId="0" fontId="1" fillId="2" borderId="1" xfId="0" applyFont="1" applyFill="1" applyBorder="1" applyAlignment="1">
      <alignment horizontal="left" vertical="top" wrapText="1"/>
    </xf>
    <xf numFmtId="49" fontId="25" fillId="2" borderId="1" xfId="0" applyNumberFormat="1" applyFont="1" applyFill="1" applyBorder="1" applyAlignment="1">
      <alignment vertical="top" wrapText="1"/>
    </xf>
    <xf numFmtId="49" fontId="29" fillId="2" borderId="1" xfId="3" applyNumberFormat="1" applyFont="1" applyFill="1" applyBorder="1" applyAlignment="1">
      <alignment wrapText="1"/>
    </xf>
    <xf numFmtId="49" fontId="26" fillId="2" borderId="1" xfId="0" applyNumberFormat="1" applyFont="1" applyFill="1" applyBorder="1" applyAlignment="1">
      <alignment horizontal="left" wrapText="1"/>
    </xf>
    <xf numFmtId="49" fontId="28" fillId="2" borderId="1" xfId="0" applyNumberFormat="1" applyFont="1" applyFill="1" applyBorder="1" applyAlignment="1">
      <alignment horizontal="left" wrapText="1"/>
    </xf>
    <xf numFmtId="49" fontId="29" fillId="2" borderId="1" xfId="0" applyNumberFormat="1" applyFont="1" applyFill="1" applyBorder="1" applyAlignment="1">
      <alignment horizontal="left" wrapText="1"/>
    </xf>
    <xf numFmtId="49" fontId="24" fillId="2" borderId="1" xfId="0" applyNumberFormat="1" applyFont="1" applyFill="1" applyBorder="1" applyAlignment="1">
      <alignment horizontal="left" wrapText="1"/>
    </xf>
    <xf numFmtId="49" fontId="13" fillId="2" borderId="1" xfId="0" applyNumberFormat="1" applyFont="1" applyFill="1" applyBorder="1" applyAlignment="1">
      <alignment horizontal="left" wrapText="1"/>
    </xf>
    <xf numFmtId="0" fontId="26" fillId="2" borderId="1" xfId="4" applyFont="1" applyFill="1" applyBorder="1" applyAlignment="1">
      <alignment horizontal="left" wrapText="1"/>
    </xf>
    <xf numFmtId="49" fontId="25" fillId="2" borderId="1" xfId="0" applyNumberFormat="1" applyFont="1" applyFill="1" applyBorder="1" applyAlignment="1">
      <alignment horizontal="left" wrapText="1"/>
    </xf>
    <xf numFmtId="49" fontId="31" fillId="2" borderId="1" xfId="0" applyNumberFormat="1" applyFont="1" applyFill="1" applyBorder="1" applyAlignment="1">
      <alignment horizontal="left" wrapText="1"/>
    </xf>
    <xf numFmtId="0" fontId="22" fillId="2" borderId="1" xfId="0" applyFont="1" applyFill="1" applyBorder="1" applyAlignment="1">
      <alignment horizontal="center" vertical="center" wrapText="1"/>
    </xf>
    <xf numFmtId="167" fontId="2" fillId="0" borderId="1" xfId="0" applyNumberFormat="1" applyFont="1" applyBorder="1" applyAlignment="1">
      <alignment horizontal="left" vertical="center" wrapText="1"/>
    </xf>
    <xf numFmtId="0" fontId="12" fillId="2" borderId="1" xfId="0" applyFont="1" applyFill="1" applyBorder="1" applyAlignment="1">
      <alignment vertical="center" wrapText="1"/>
    </xf>
    <xf numFmtId="167" fontId="38" fillId="0" borderId="1" xfId="0" applyNumberFormat="1" applyFont="1" applyBorder="1" applyAlignment="1">
      <alignment vertical="center" wrapText="1"/>
    </xf>
    <xf numFmtId="0" fontId="4" fillId="2" borderId="1" xfId="0" applyFont="1" applyFill="1" applyBorder="1"/>
    <xf numFmtId="0" fontId="1" fillId="2" borderId="1" xfId="0" applyFont="1" applyFill="1" applyBorder="1"/>
    <xf numFmtId="0" fontId="33" fillId="2" borderId="1" xfId="0" applyFont="1" applyFill="1" applyBorder="1" applyAlignment="1">
      <alignment wrapText="1"/>
    </xf>
    <xf numFmtId="0" fontId="21" fillId="2" borderId="1" xfId="0" applyFont="1" applyFill="1" applyBorder="1" applyAlignment="1">
      <alignment wrapText="1"/>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42" fillId="2" borderId="1" xfId="0" applyFont="1" applyFill="1" applyBorder="1" applyAlignment="1">
      <alignment horizontal="left" wrapText="1"/>
    </xf>
    <xf numFmtId="0" fontId="40" fillId="2" borderId="1" xfId="0" applyFont="1" applyFill="1" applyBorder="1" applyAlignment="1">
      <alignment horizontal="center" wrapText="1"/>
    </xf>
    <xf numFmtId="0" fontId="40" fillId="2" borderId="1" xfId="0" applyFont="1" applyFill="1" applyBorder="1" applyAlignment="1">
      <alignment wrapText="1"/>
    </xf>
    <xf numFmtId="0" fontId="40" fillId="2" borderId="1" xfId="0" applyFont="1" applyFill="1" applyBorder="1" applyAlignment="1">
      <alignment horizontal="left"/>
    </xf>
    <xf numFmtId="0" fontId="40" fillId="2" borderId="1" xfId="0" applyFont="1" applyFill="1" applyBorder="1" applyAlignment="1">
      <alignment horizontal="center"/>
    </xf>
    <xf numFmtId="0" fontId="40" fillId="2" borderId="1" xfId="0" applyFont="1" applyFill="1" applyBorder="1"/>
    <xf numFmtId="0" fontId="17" fillId="0" borderId="1" xfId="6" applyFont="1" applyBorder="1" applyAlignment="1">
      <alignment horizontal="center" vertical="top" wrapText="1"/>
    </xf>
    <xf numFmtId="0" fontId="1" fillId="0" borderId="1" xfId="6" applyBorder="1" applyAlignment="1">
      <alignment horizontal="center"/>
    </xf>
    <xf numFmtId="0" fontId="17" fillId="0" borderId="1" xfId="6" applyFont="1" applyBorder="1" applyAlignment="1">
      <alignment vertical="top"/>
    </xf>
    <xf numFmtId="0" fontId="1" fillId="0" borderId="1" xfId="6" applyBorder="1" applyAlignment="1">
      <alignment horizontal="center" vertical="top" wrapText="1"/>
    </xf>
    <xf numFmtId="0" fontId="1" fillId="0" borderId="1" xfId="6" applyBorder="1" applyAlignment="1">
      <alignment vertical="top" wrapText="1"/>
    </xf>
    <xf numFmtId="164" fontId="1" fillId="0" borderId="1" xfId="7" applyFont="1" applyFill="1" applyBorder="1" applyAlignment="1">
      <alignment vertical="top" wrapText="1"/>
    </xf>
    <xf numFmtId="0" fontId="17" fillId="0" borderId="1" xfId="6" applyFont="1" applyBorder="1" applyAlignment="1">
      <alignment horizontal="center" vertical="center" wrapText="1"/>
    </xf>
    <xf numFmtId="0" fontId="13" fillId="0" borderId="1" xfId="6" applyFont="1" applyBorder="1" applyAlignment="1">
      <alignment vertical="center" wrapText="1"/>
    </xf>
    <xf numFmtId="164" fontId="1" fillId="0" borderId="1" xfId="7" applyFont="1" applyBorder="1" applyAlignment="1">
      <alignment vertical="top" wrapText="1"/>
    </xf>
    <xf numFmtId="0" fontId="17" fillId="0" borderId="1" xfId="6" applyFont="1" applyBorder="1" applyAlignment="1">
      <alignment horizontal="justify" vertical="top" wrapText="1"/>
    </xf>
    <xf numFmtId="0" fontId="1" fillId="0" borderId="1" xfId="6" applyBorder="1" applyAlignment="1">
      <alignment horizontal="center" vertical="center" wrapText="1"/>
    </xf>
    <xf numFmtId="164" fontId="1" fillId="0" borderId="1" xfId="7" applyFont="1" applyBorder="1" applyAlignment="1">
      <alignment vertical="center" wrapText="1"/>
    </xf>
    <xf numFmtId="0" fontId="1" fillId="0" borderId="0" xfId="6" applyAlignment="1">
      <alignment vertical="center"/>
    </xf>
    <xf numFmtId="0" fontId="17" fillId="0" borderId="1" xfId="6" applyFont="1" applyBorder="1" applyAlignment="1">
      <alignment horizontal="justify" vertical="center" wrapText="1"/>
    </xf>
    <xf numFmtId="0" fontId="1" fillId="9" borderId="1" xfId="6" applyFill="1" applyBorder="1" applyAlignment="1">
      <alignment horizontal="center" vertical="top" wrapText="1"/>
    </xf>
    <xf numFmtId="0" fontId="1" fillId="9" borderId="1" xfId="6" applyFill="1" applyBorder="1" applyAlignment="1">
      <alignment vertical="top" wrapText="1"/>
    </xf>
    <xf numFmtId="164" fontId="1" fillId="9" borderId="1" xfId="7" applyFont="1" applyFill="1" applyBorder="1" applyAlignment="1">
      <alignment vertical="top" wrapText="1"/>
    </xf>
    <xf numFmtId="0" fontId="24" fillId="9" borderId="1" xfId="6" applyFont="1" applyFill="1" applyBorder="1" applyAlignment="1">
      <alignment horizontal="center" vertical="top" wrapText="1"/>
    </xf>
    <xf numFmtId="0" fontId="17" fillId="9" borderId="1" xfId="6" applyFont="1" applyFill="1" applyBorder="1" applyAlignment="1">
      <alignment horizontal="center" vertical="top" wrapText="1"/>
    </xf>
    <xf numFmtId="164" fontId="17" fillId="9" borderId="1" xfId="7" applyFont="1" applyFill="1" applyBorder="1" applyAlignment="1">
      <alignment horizontal="center" vertical="top" wrapText="1"/>
    </xf>
    <xf numFmtId="164" fontId="1" fillId="9" borderId="1" xfId="7" applyFont="1" applyFill="1" applyBorder="1" applyAlignment="1">
      <alignment vertical="center" wrapText="1"/>
    </xf>
    <xf numFmtId="164" fontId="1" fillId="0" borderId="1" xfId="7" applyFont="1" applyFill="1" applyBorder="1" applyAlignment="1">
      <alignment vertical="center" wrapText="1"/>
    </xf>
    <xf numFmtId="0" fontId="17" fillId="9" borderId="1" xfId="6" applyFont="1" applyFill="1" applyBorder="1" applyAlignment="1">
      <alignment vertical="top" wrapText="1"/>
    </xf>
    <xf numFmtId="164" fontId="17" fillId="9" borderId="1" xfId="7" applyFont="1" applyFill="1" applyBorder="1" applyAlignment="1">
      <alignment vertical="top" wrapText="1"/>
    </xf>
    <xf numFmtId="0" fontId="11" fillId="9" borderId="1" xfId="6" applyFont="1" applyFill="1" applyBorder="1" applyAlignment="1">
      <alignment horizontal="center" vertical="top" wrapText="1"/>
    </xf>
    <xf numFmtId="0" fontId="11" fillId="9" borderId="1" xfId="6" applyFont="1" applyFill="1" applyBorder="1" applyAlignment="1">
      <alignment vertical="center" wrapText="1"/>
    </xf>
    <xf numFmtId="164" fontId="11" fillId="9" borderId="1" xfId="7" applyFont="1" applyFill="1" applyBorder="1" applyAlignment="1">
      <alignment vertical="top" wrapText="1"/>
    </xf>
    <xf numFmtId="0" fontId="1" fillId="9" borderId="1" xfId="0" applyFont="1" applyFill="1" applyBorder="1" applyAlignment="1">
      <alignment horizontal="center" vertical="center" wrapText="1"/>
    </xf>
    <xf numFmtId="167" fontId="1" fillId="9" borderId="1" xfId="0" applyNumberFormat="1" applyFont="1" applyFill="1" applyBorder="1" applyAlignment="1">
      <alignment horizontal="center" vertical="center" wrapText="1"/>
    </xf>
    <xf numFmtId="167" fontId="1" fillId="9" borderId="1" xfId="0" applyNumberFormat="1" applyFont="1" applyFill="1" applyBorder="1" applyAlignment="1">
      <alignment vertical="center" wrapText="1"/>
    </xf>
    <xf numFmtId="0" fontId="25" fillId="9" borderId="1" xfId="0" applyFont="1" applyFill="1" applyBorder="1" applyAlignment="1">
      <alignment vertical="center"/>
    </xf>
    <xf numFmtId="0" fontId="1" fillId="9" borderId="1" xfId="0" applyFont="1" applyFill="1" applyBorder="1" applyAlignment="1">
      <alignment horizontal="center" vertical="center"/>
    </xf>
    <xf numFmtId="0" fontId="1" fillId="9" borderId="1" xfId="0" applyFont="1" applyFill="1" applyBorder="1" applyAlignment="1">
      <alignment vertical="center"/>
    </xf>
    <xf numFmtId="165" fontId="25" fillId="9" borderId="1" xfId="1" applyFont="1" applyFill="1" applyBorder="1" applyAlignment="1" applyProtection="1">
      <alignment horizontal="center"/>
    </xf>
    <xf numFmtId="165" fontId="26" fillId="9" borderId="1" xfId="1" applyFont="1" applyFill="1" applyBorder="1" applyAlignment="1" applyProtection="1">
      <alignment horizontal="center"/>
    </xf>
    <xf numFmtId="165" fontId="26" fillId="2" borderId="1" xfId="1" applyFont="1" applyFill="1" applyBorder="1" applyAlignment="1" applyProtection="1">
      <alignment horizontal="center" vertical="center"/>
    </xf>
    <xf numFmtId="166" fontId="25" fillId="9" borderId="1" xfId="2" applyFont="1" applyFill="1" applyBorder="1" applyAlignment="1" applyProtection="1">
      <alignment horizontal="center"/>
    </xf>
    <xf numFmtId="166" fontId="26" fillId="9" borderId="1" xfId="2" applyFont="1" applyFill="1" applyBorder="1" applyAlignment="1" applyProtection="1">
      <alignment horizontal="center"/>
    </xf>
    <xf numFmtId="0" fontId="17" fillId="9" borderId="1" xfId="6" applyFont="1" applyFill="1" applyBorder="1" applyAlignment="1">
      <alignment horizontal="center" vertical="center" wrapText="1"/>
    </xf>
    <xf numFmtId="0" fontId="1" fillId="0" borderId="1" xfId="6" applyBorder="1" applyAlignment="1">
      <alignment horizontal="left" vertical="center" wrapText="1" indent="2"/>
    </xf>
    <xf numFmtId="0" fontId="1" fillId="0" borderId="1" xfId="6" applyBorder="1" applyAlignment="1">
      <alignment horizontal="justify" vertical="center" wrapText="1"/>
    </xf>
    <xf numFmtId="0" fontId="1" fillId="0" borderId="1" xfId="6" applyBorder="1" applyAlignment="1">
      <alignment vertical="center" wrapText="1"/>
    </xf>
    <xf numFmtId="0" fontId="1" fillId="9" borderId="1" xfId="6" applyFill="1" applyBorder="1" applyAlignment="1">
      <alignment horizontal="center" vertical="center" wrapText="1"/>
    </xf>
    <xf numFmtId="0" fontId="1" fillId="9" borderId="1" xfId="6" applyFill="1" applyBorder="1" applyAlignment="1">
      <alignment vertical="center" wrapText="1"/>
    </xf>
    <xf numFmtId="0" fontId="1" fillId="0" borderId="1" xfId="6" applyBorder="1" applyAlignment="1">
      <alignment horizontal="justify" vertical="top" wrapText="1"/>
    </xf>
    <xf numFmtId="0" fontId="1" fillId="9" borderId="1" xfId="6" applyFill="1" applyBorder="1" applyAlignment="1">
      <alignment horizontal="justify" vertical="top" wrapText="1"/>
    </xf>
    <xf numFmtId="0" fontId="1" fillId="0" borderId="1" xfId="6" applyBorder="1" applyAlignment="1">
      <alignment horizontal="left" vertical="top" wrapText="1" indent="2"/>
    </xf>
    <xf numFmtId="0" fontId="1" fillId="0" borderId="1" xfId="6" quotePrefix="1" applyBorder="1" applyAlignment="1">
      <alignment horizontal="left" vertical="center" wrapText="1" indent="2"/>
    </xf>
    <xf numFmtId="0" fontId="1" fillId="2" borderId="1" xfId="6" applyFill="1" applyBorder="1" applyAlignment="1">
      <alignment horizontal="left" vertical="center" indent="2"/>
    </xf>
    <xf numFmtId="0" fontId="1" fillId="2" borderId="1" xfId="6" quotePrefix="1" applyFill="1" applyBorder="1" applyAlignment="1">
      <alignment horizontal="left" vertical="center" wrapText="1" indent="2"/>
    </xf>
    <xf numFmtId="0" fontId="1" fillId="2" borderId="1" xfId="6" quotePrefix="1" applyFill="1" applyBorder="1" applyAlignment="1">
      <alignment vertical="center" wrapText="1"/>
    </xf>
    <xf numFmtId="167" fontId="11" fillId="0" borderId="1" xfId="1" applyNumberFormat="1" applyFont="1" applyFill="1" applyBorder="1" applyAlignment="1" applyProtection="1">
      <alignment horizontal="center" vertical="center" wrapText="1"/>
    </xf>
    <xf numFmtId="167" fontId="11" fillId="0" borderId="1" xfId="0" applyNumberFormat="1" applyFont="1" applyBorder="1" applyAlignment="1">
      <alignment vertical="center" wrapText="1"/>
    </xf>
    <xf numFmtId="0" fontId="1" fillId="9" borderId="1" xfId="6" applyFill="1" applyBorder="1" applyAlignment="1">
      <alignment horizontal="justify" vertical="center" wrapText="1"/>
    </xf>
    <xf numFmtId="0" fontId="1" fillId="9" borderId="1" xfId="6" applyFill="1" applyBorder="1" applyAlignment="1">
      <alignment horizontal="left" vertical="center" wrapText="1" indent="2"/>
    </xf>
    <xf numFmtId="0" fontId="17" fillId="9" borderId="1" xfId="6" applyFont="1" applyFill="1" applyBorder="1" applyAlignment="1">
      <alignment horizontal="justify" vertical="center" wrapText="1"/>
    </xf>
    <xf numFmtId="0" fontId="17" fillId="9" borderId="1" xfId="6" applyFont="1" applyFill="1" applyBorder="1" applyAlignment="1">
      <alignment horizontal="justify" vertical="top" wrapText="1"/>
    </xf>
    <xf numFmtId="0" fontId="1" fillId="9" borderId="0" xfId="6" applyFill="1"/>
    <xf numFmtId="0" fontId="2" fillId="9" borderId="1" xfId="0" quotePrefix="1" applyFont="1" applyFill="1" applyBorder="1" applyAlignment="1">
      <alignment vertical="center" wrapText="1"/>
    </xf>
    <xf numFmtId="0" fontId="17" fillId="9" borderId="1" xfId="6" quotePrefix="1" applyFont="1" applyFill="1" applyBorder="1" applyAlignment="1">
      <alignment vertical="center" wrapText="1"/>
    </xf>
    <xf numFmtId="0" fontId="1" fillId="0" borderId="0" xfId="6" applyAlignment="1">
      <alignment wrapText="1"/>
    </xf>
    <xf numFmtId="0" fontId="50" fillId="2" borderId="1" xfId="0" applyFont="1" applyFill="1" applyBorder="1" applyAlignment="1">
      <alignment horizontal="left" wrapText="1"/>
    </xf>
    <xf numFmtId="0" fontId="50" fillId="2" borderId="1" xfId="0" applyFont="1" applyFill="1" applyBorder="1" applyAlignment="1">
      <alignment horizontal="center" wrapText="1"/>
    </xf>
    <xf numFmtId="0" fontId="50" fillId="2" borderId="1" xfId="0" applyFont="1" applyFill="1" applyBorder="1" applyAlignment="1">
      <alignment wrapText="1"/>
    </xf>
    <xf numFmtId="167" fontId="51" fillId="0" borderId="1" xfId="0" applyNumberFormat="1" applyFont="1" applyBorder="1" applyAlignment="1">
      <alignment horizontal="center" wrapText="1"/>
    </xf>
    <xf numFmtId="0" fontId="50" fillId="2" borderId="0" xfId="0" applyFont="1" applyFill="1" applyAlignment="1">
      <alignment wrapText="1"/>
    </xf>
    <xf numFmtId="167" fontId="52" fillId="0" borderId="1" xfId="0" applyNumberFormat="1" applyFont="1" applyBorder="1" applyAlignment="1">
      <alignment horizontal="center" wrapText="1"/>
    </xf>
    <xf numFmtId="0" fontId="1" fillId="0" borderId="1" xfId="0" applyFont="1" applyBorder="1" applyAlignment="1">
      <alignment horizontal="left" wrapText="1" indent="2"/>
    </xf>
    <xf numFmtId="164" fontId="11" fillId="0" borderId="1" xfId="0" applyNumberFormat="1" applyFont="1" applyBorder="1" applyAlignment="1">
      <alignment horizontal="left" vertical="center" wrapText="1"/>
    </xf>
    <xf numFmtId="167" fontId="11" fillId="0" borderId="1" xfId="0" applyNumberFormat="1" applyFont="1" applyBorder="1" applyAlignment="1">
      <alignment horizontal="center" vertical="center" wrapText="1"/>
    </xf>
    <xf numFmtId="167" fontId="24" fillId="0" borderId="1" xfId="0" applyNumberFormat="1" applyFont="1" applyBorder="1" applyAlignment="1">
      <alignment horizontal="left"/>
    </xf>
    <xf numFmtId="0" fontId="49" fillId="0" borderId="0" xfId="6" applyFont="1" applyAlignment="1">
      <alignment horizontal="center"/>
    </xf>
    <xf numFmtId="0" fontId="1" fillId="0" borderId="2" xfId="6" applyBorder="1" applyAlignment="1">
      <alignment horizontal="left" vertical="center" wrapText="1" shrinkToFit="1"/>
    </xf>
    <xf numFmtId="0" fontId="1" fillId="0" borderId="3" xfId="6" applyBorder="1" applyAlignment="1">
      <alignment horizontal="left" vertical="center" wrapText="1" shrinkToFit="1"/>
    </xf>
    <xf numFmtId="0" fontId="1" fillId="0" borderId="4" xfId="6" applyBorder="1" applyAlignment="1">
      <alignment horizontal="left" vertical="center" wrapText="1" shrinkToFit="1"/>
    </xf>
    <xf numFmtId="164" fontId="17" fillId="0" borderId="5" xfId="7" applyFont="1" applyBorder="1" applyAlignment="1">
      <alignment horizontal="center"/>
    </xf>
    <xf numFmtId="164" fontId="24" fillId="9" borderId="1" xfId="7" applyFont="1" applyFill="1" applyBorder="1" applyAlignment="1">
      <alignment horizontal="center" vertical="top"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35" fillId="2" borderId="1" xfId="0" applyFont="1" applyFill="1" applyBorder="1" applyAlignment="1">
      <alignment horizontal="center" vertical="top" wrapText="1"/>
    </xf>
    <xf numFmtId="0" fontId="2" fillId="3" borderId="2" xfId="0" applyFont="1" applyFill="1" applyBorder="1" applyAlignment="1">
      <alignment horizontal="right" vertical="center" wrapText="1"/>
    </xf>
    <xf numFmtId="0" fontId="2" fillId="3" borderId="4" xfId="0" applyFont="1" applyFill="1" applyBorder="1" applyAlignment="1">
      <alignment horizontal="right" vertical="center" wrapText="1"/>
    </xf>
    <xf numFmtId="0" fontId="45" fillId="0" borderId="11" xfId="0" applyFont="1" applyBorder="1" applyAlignment="1" applyProtection="1">
      <alignment horizontal="center"/>
      <protection locked="0"/>
    </xf>
    <xf numFmtId="0" fontId="48" fillId="0" borderId="0" xfId="0" applyFont="1" applyAlignment="1" applyProtection="1">
      <alignment horizontal="center"/>
      <protection locked="0"/>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167" fontId="17" fillId="10" borderId="1" xfId="0" applyNumberFormat="1" applyFont="1" applyFill="1" applyBorder="1" applyAlignment="1">
      <alignment vertical="center" wrapText="1"/>
    </xf>
  </cellXfs>
  <cellStyles count="9">
    <cellStyle name="Comma" xfId="1" builtinId="3"/>
    <cellStyle name="Comma 2" xfId="2" xr:uid="{00000000-0005-0000-0000-000001000000}"/>
    <cellStyle name="Currency 3" xfId="7" xr:uid="{00000000-0005-0000-0000-000002000000}"/>
    <cellStyle name="Normal" xfId="0" builtinId="0"/>
    <cellStyle name="Normal 10" xfId="6" xr:uid="{00000000-0005-0000-0000-000004000000}"/>
    <cellStyle name="Normal 3" xfId="4" xr:uid="{00000000-0005-0000-0000-000005000000}"/>
    <cellStyle name="Normal 54" xfId="8" xr:uid="{00000000-0005-0000-0000-000006000000}"/>
    <cellStyle name="Normal_Evaluation-Devland Phase 1" xfId="3" xr:uid="{00000000-0005-0000-0000-000007000000}"/>
    <cellStyle name="Percent" xfId="5"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8"/>
  <sheetViews>
    <sheetView view="pageBreakPreview" topLeftCell="A100" zoomScale="60" zoomScaleNormal="80" workbookViewId="0">
      <selection activeCell="D115" sqref="D115"/>
    </sheetView>
  </sheetViews>
  <sheetFormatPr defaultRowHeight="14.5" x14ac:dyDescent="0.35"/>
  <cols>
    <col min="1" max="1" width="3.7265625" style="185" customWidth="1"/>
    <col min="2" max="2" width="5.81640625" style="188" customWidth="1"/>
    <col min="3" max="3" width="10.26953125" style="188" customWidth="1"/>
    <col min="4" max="4" width="54.453125" style="185" customWidth="1"/>
    <col min="5" max="5" width="7.453125" style="188" customWidth="1"/>
    <col min="6" max="6" width="10.26953125" style="185" customWidth="1"/>
    <col min="7" max="8" width="13.26953125" style="189" bestFit="1" customWidth="1"/>
    <col min="9" max="9" width="14.81640625" style="189" bestFit="1" customWidth="1"/>
    <col min="10" max="10" width="9.1796875" style="185"/>
    <col min="11" max="11" width="68.26953125" style="185" customWidth="1"/>
    <col min="12" max="254" width="9.1796875" style="185"/>
    <col min="255" max="255" width="5.81640625" style="185" customWidth="1"/>
    <col min="256" max="256" width="10.26953125" style="185" customWidth="1"/>
    <col min="257" max="257" width="48.1796875" style="185" customWidth="1"/>
    <col min="258" max="258" width="5.7265625" style="185" bestFit="1" customWidth="1"/>
    <col min="259" max="259" width="6.1796875" style="185" customWidth="1"/>
    <col min="260" max="261" width="13.26953125" style="185" bestFit="1" customWidth="1"/>
    <col min="262" max="262" width="14.81640625" style="185" bestFit="1" customWidth="1"/>
    <col min="263" max="263" width="9.1796875" style="185"/>
    <col min="264" max="264" width="26.26953125" style="185" bestFit="1" customWidth="1"/>
    <col min="265" max="265" width="12.1796875" style="185" bestFit="1" customWidth="1"/>
    <col min="266" max="266" width="14.81640625" style="185" bestFit="1" customWidth="1"/>
    <col min="267" max="510" width="9.1796875" style="185"/>
    <col min="511" max="511" width="5.81640625" style="185" customWidth="1"/>
    <col min="512" max="512" width="10.26953125" style="185" customWidth="1"/>
    <col min="513" max="513" width="48.1796875" style="185" customWidth="1"/>
    <col min="514" max="514" width="5.7265625" style="185" bestFit="1" customWidth="1"/>
    <col min="515" max="515" width="6.1796875" style="185" customWidth="1"/>
    <col min="516" max="517" width="13.26953125" style="185" bestFit="1" customWidth="1"/>
    <col min="518" max="518" width="14.81640625" style="185" bestFit="1" customWidth="1"/>
    <col min="519" max="519" width="9.1796875" style="185"/>
    <col min="520" max="520" width="26.26953125" style="185" bestFit="1" customWidth="1"/>
    <col min="521" max="521" width="12.1796875" style="185" bestFit="1" customWidth="1"/>
    <col min="522" max="522" width="14.81640625" style="185" bestFit="1" customWidth="1"/>
    <col min="523" max="766" width="9.1796875" style="185"/>
    <col min="767" max="767" width="5.81640625" style="185" customWidth="1"/>
    <col min="768" max="768" width="10.26953125" style="185" customWidth="1"/>
    <col min="769" max="769" width="48.1796875" style="185" customWidth="1"/>
    <col min="770" max="770" width="5.7265625" style="185" bestFit="1" customWidth="1"/>
    <col min="771" max="771" width="6.1796875" style="185" customWidth="1"/>
    <col min="772" max="773" width="13.26953125" style="185" bestFit="1" customWidth="1"/>
    <col min="774" max="774" width="14.81640625" style="185" bestFit="1" customWidth="1"/>
    <col min="775" max="775" width="9.1796875" style="185"/>
    <col min="776" max="776" width="26.26953125" style="185" bestFit="1" customWidth="1"/>
    <col min="777" max="777" width="12.1796875" style="185" bestFit="1" customWidth="1"/>
    <col min="778" max="778" width="14.81640625" style="185" bestFit="1" customWidth="1"/>
    <col min="779" max="1022" width="9.1796875" style="185"/>
    <col min="1023" max="1023" width="5.81640625" style="185" customWidth="1"/>
    <col min="1024" max="1024" width="10.26953125" style="185" customWidth="1"/>
    <col min="1025" max="1025" width="48.1796875" style="185" customWidth="1"/>
    <col min="1026" max="1026" width="5.7265625" style="185" bestFit="1" customWidth="1"/>
    <col min="1027" max="1027" width="6.1796875" style="185" customWidth="1"/>
    <col min="1028" max="1029" width="13.26953125" style="185" bestFit="1" customWidth="1"/>
    <col min="1030" max="1030" width="14.81640625" style="185" bestFit="1" customWidth="1"/>
    <col min="1031" max="1031" width="9.1796875" style="185"/>
    <col min="1032" max="1032" width="26.26953125" style="185" bestFit="1" customWidth="1"/>
    <col min="1033" max="1033" width="12.1796875" style="185" bestFit="1" customWidth="1"/>
    <col min="1034" max="1034" width="14.81640625" style="185" bestFit="1" customWidth="1"/>
    <col min="1035" max="1278" width="9.1796875" style="185"/>
    <col min="1279" max="1279" width="5.81640625" style="185" customWidth="1"/>
    <col min="1280" max="1280" width="10.26953125" style="185" customWidth="1"/>
    <col min="1281" max="1281" width="48.1796875" style="185" customWidth="1"/>
    <col min="1282" max="1282" width="5.7265625" style="185" bestFit="1" customWidth="1"/>
    <col min="1283" max="1283" width="6.1796875" style="185" customWidth="1"/>
    <col min="1284" max="1285" width="13.26953125" style="185" bestFit="1" customWidth="1"/>
    <col min="1286" max="1286" width="14.81640625" style="185" bestFit="1" customWidth="1"/>
    <col min="1287" max="1287" width="9.1796875" style="185"/>
    <col min="1288" max="1288" width="26.26953125" style="185" bestFit="1" customWidth="1"/>
    <col min="1289" max="1289" width="12.1796875" style="185" bestFit="1" customWidth="1"/>
    <col min="1290" max="1290" width="14.81640625" style="185" bestFit="1" customWidth="1"/>
    <col min="1291" max="1534" width="9.1796875" style="185"/>
    <col min="1535" max="1535" width="5.81640625" style="185" customWidth="1"/>
    <col min="1536" max="1536" width="10.26953125" style="185" customWidth="1"/>
    <col min="1537" max="1537" width="48.1796875" style="185" customWidth="1"/>
    <col min="1538" max="1538" width="5.7265625" style="185" bestFit="1" customWidth="1"/>
    <col min="1539" max="1539" width="6.1796875" style="185" customWidth="1"/>
    <col min="1540" max="1541" width="13.26953125" style="185" bestFit="1" customWidth="1"/>
    <col min="1542" max="1542" width="14.81640625" style="185" bestFit="1" customWidth="1"/>
    <col min="1543" max="1543" width="9.1796875" style="185"/>
    <col min="1544" max="1544" width="26.26953125" style="185" bestFit="1" customWidth="1"/>
    <col min="1545" max="1545" width="12.1796875" style="185" bestFit="1" customWidth="1"/>
    <col min="1546" max="1546" width="14.81640625" style="185" bestFit="1" customWidth="1"/>
    <col min="1547" max="1790" width="9.1796875" style="185"/>
    <col min="1791" max="1791" width="5.81640625" style="185" customWidth="1"/>
    <col min="1792" max="1792" width="10.26953125" style="185" customWidth="1"/>
    <col min="1793" max="1793" width="48.1796875" style="185" customWidth="1"/>
    <col min="1794" max="1794" width="5.7265625" style="185" bestFit="1" customWidth="1"/>
    <col min="1795" max="1795" width="6.1796875" style="185" customWidth="1"/>
    <col min="1796" max="1797" width="13.26953125" style="185" bestFit="1" customWidth="1"/>
    <col min="1798" max="1798" width="14.81640625" style="185" bestFit="1" customWidth="1"/>
    <col min="1799" max="1799" width="9.1796875" style="185"/>
    <col min="1800" max="1800" width="26.26953125" style="185" bestFit="1" customWidth="1"/>
    <col min="1801" max="1801" width="12.1796875" style="185" bestFit="1" customWidth="1"/>
    <col min="1802" max="1802" width="14.81640625" style="185" bestFit="1" customWidth="1"/>
    <col min="1803" max="2046" width="9.1796875" style="185"/>
    <col min="2047" max="2047" width="5.81640625" style="185" customWidth="1"/>
    <col min="2048" max="2048" width="10.26953125" style="185" customWidth="1"/>
    <col min="2049" max="2049" width="48.1796875" style="185" customWidth="1"/>
    <col min="2050" max="2050" width="5.7265625" style="185" bestFit="1" customWidth="1"/>
    <col min="2051" max="2051" width="6.1796875" style="185" customWidth="1"/>
    <col min="2052" max="2053" width="13.26953125" style="185" bestFit="1" customWidth="1"/>
    <col min="2054" max="2054" width="14.81640625" style="185" bestFit="1" customWidth="1"/>
    <col min="2055" max="2055" width="9.1796875" style="185"/>
    <col min="2056" max="2056" width="26.26953125" style="185" bestFit="1" customWidth="1"/>
    <col min="2057" max="2057" width="12.1796875" style="185" bestFit="1" customWidth="1"/>
    <col min="2058" max="2058" width="14.81640625" style="185" bestFit="1" customWidth="1"/>
    <col min="2059" max="2302" width="9.1796875" style="185"/>
    <col min="2303" max="2303" width="5.81640625" style="185" customWidth="1"/>
    <col min="2304" max="2304" width="10.26953125" style="185" customWidth="1"/>
    <col min="2305" max="2305" width="48.1796875" style="185" customWidth="1"/>
    <col min="2306" max="2306" width="5.7265625" style="185" bestFit="1" customWidth="1"/>
    <col min="2307" max="2307" width="6.1796875" style="185" customWidth="1"/>
    <col min="2308" max="2309" width="13.26953125" style="185" bestFit="1" customWidth="1"/>
    <col min="2310" max="2310" width="14.81640625" style="185" bestFit="1" customWidth="1"/>
    <col min="2311" max="2311" width="9.1796875" style="185"/>
    <col min="2312" max="2312" width="26.26953125" style="185" bestFit="1" customWidth="1"/>
    <col min="2313" max="2313" width="12.1796875" style="185" bestFit="1" customWidth="1"/>
    <col min="2314" max="2314" width="14.81640625" style="185" bestFit="1" customWidth="1"/>
    <col min="2315" max="2558" width="9.1796875" style="185"/>
    <col min="2559" max="2559" width="5.81640625" style="185" customWidth="1"/>
    <col min="2560" max="2560" width="10.26953125" style="185" customWidth="1"/>
    <col min="2561" max="2561" width="48.1796875" style="185" customWidth="1"/>
    <col min="2562" max="2562" width="5.7265625" style="185" bestFit="1" customWidth="1"/>
    <col min="2563" max="2563" width="6.1796875" style="185" customWidth="1"/>
    <col min="2564" max="2565" width="13.26953125" style="185" bestFit="1" customWidth="1"/>
    <col min="2566" max="2566" width="14.81640625" style="185" bestFit="1" customWidth="1"/>
    <col min="2567" max="2567" width="9.1796875" style="185"/>
    <col min="2568" max="2568" width="26.26953125" style="185" bestFit="1" customWidth="1"/>
    <col min="2569" max="2569" width="12.1796875" style="185" bestFit="1" customWidth="1"/>
    <col min="2570" max="2570" width="14.81640625" style="185" bestFit="1" customWidth="1"/>
    <col min="2571" max="2814" width="9.1796875" style="185"/>
    <col min="2815" max="2815" width="5.81640625" style="185" customWidth="1"/>
    <col min="2816" max="2816" width="10.26953125" style="185" customWidth="1"/>
    <col min="2817" max="2817" width="48.1796875" style="185" customWidth="1"/>
    <col min="2818" max="2818" width="5.7265625" style="185" bestFit="1" customWidth="1"/>
    <col min="2819" max="2819" width="6.1796875" style="185" customWidth="1"/>
    <col min="2820" max="2821" width="13.26953125" style="185" bestFit="1" customWidth="1"/>
    <col min="2822" max="2822" width="14.81640625" style="185" bestFit="1" customWidth="1"/>
    <col min="2823" max="2823" width="9.1796875" style="185"/>
    <col min="2824" max="2824" width="26.26953125" style="185" bestFit="1" customWidth="1"/>
    <col min="2825" max="2825" width="12.1796875" style="185" bestFit="1" customWidth="1"/>
    <col min="2826" max="2826" width="14.81640625" style="185" bestFit="1" customWidth="1"/>
    <col min="2827" max="3070" width="9.1796875" style="185"/>
    <col min="3071" max="3071" width="5.81640625" style="185" customWidth="1"/>
    <col min="3072" max="3072" width="10.26953125" style="185" customWidth="1"/>
    <col min="3073" max="3073" width="48.1796875" style="185" customWidth="1"/>
    <col min="3074" max="3074" width="5.7265625" style="185" bestFit="1" customWidth="1"/>
    <col min="3075" max="3075" width="6.1796875" style="185" customWidth="1"/>
    <col min="3076" max="3077" width="13.26953125" style="185" bestFit="1" customWidth="1"/>
    <col min="3078" max="3078" width="14.81640625" style="185" bestFit="1" customWidth="1"/>
    <col min="3079" max="3079" width="9.1796875" style="185"/>
    <col min="3080" max="3080" width="26.26953125" style="185" bestFit="1" customWidth="1"/>
    <col min="3081" max="3081" width="12.1796875" style="185" bestFit="1" customWidth="1"/>
    <col min="3082" max="3082" width="14.81640625" style="185" bestFit="1" customWidth="1"/>
    <col min="3083" max="3326" width="9.1796875" style="185"/>
    <col min="3327" max="3327" width="5.81640625" style="185" customWidth="1"/>
    <col min="3328" max="3328" width="10.26953125" style="185" customWidth="1"/>
    <col min="3329" max="3329" width="48.1796875" style="185" customWidth="1"/>
    <col min="3330" max="3330" width="5.7265625" style="185" bestFit="1" customWidth="1"/>
    <col min="3331" max="3331" width="6.1796875" style="185" customWidth="1"/>
    <col min="3332" max="3333" width="13.26953125" style="185" bestFit="1" customWidth="1"/>
    <col min="3334" max="3334" width="14.81640625" style="185" bestFit="1" customWidth="1"/>
    <col min="3335" max="3335" width="9.1796875" style="185"/>
    <col min="3336" max="3336" width="26.26953125" style="185" bestFit="1" customWidth="1"/>
    <col min="3337" max="3337" width="12.1796875" style="185" bestFit="1" customWidth="1"/>
    <col min="3338" max="3338" width="14.81640625" style="185" bestFit="1" customWidth="1"/>
    <col min="3339" max="3582" width="9.1796875" style="185"/>
    <col min="3583" max="3583" width="5.81640625" style="185" customWidth="1"/>
    <col min="3584" max="3584" width="10.26953125" style="185" customWidth="1"/>
    <col min="3585" max="3585" width="48.1796875" style="185" customWidth="1"/>
    <col min="3586" max="3586" width="5.7265625" style="185" bestFit="1" customWidth="1"/>
    <col min="3587" max="3587" width="6.1796875" style="185" customWidth="1"/>
    <col min="3588" max="3589" width="13.26953125" style="185" bestFit="1" customWidth="1"/>
    <col min="3590" max="3590" width="14.81640625" style="185" bestFit="1" customWidth="1"/>
    <col min="3591" max="3591" width="9.1796875" style="185"/>
    <col min="3592" max="3592" width="26.26953125" style="185" bestFit="1" customWidth="1"/>
    <col min="3593" max="3593" width="12.1796875" style="185" bestFit="1" customWidth="1"/>
    <col min="3594" max="3594" width="14.81640625" style="185" bestFit="1" customWidth="1"/>
    <col min="3595" max="3838" width="9.1796875" style="185"/>
    <col min="3839" max="3839" width="5.81640625" style="185" customWidth="1"/>
    <col min="3840" max="3840" width="10.26953125" style="185" customWidth="1"/>
    <col min="3841" max="3841" width="48.1796875" style="185" customWidth="1"/>
    <col min="3842" max="3842" width="5.7265625" style="185" bestFit="1" customWidth="1"/>
    <col min="3843" max="3843" width="6.1796875" style="185" customWidth="1"/>
    <col min="3844" max="3845" width="13.26953125" style="185" bestFit="1" customWidth="1"/>
    <col min="3846" max="3846" width="14.81640625" style="185" bestFit="1" customWidth="1"/>
    <col min="3847" max="3847" width="9.1796875" style="185"/>
    <col min="3848" max="3848" width="26.26953125" style="185" bestFit="1" customWidth="1"/>
    <col min="3849" max="3849" width="12.1796875" style="185" bestFit="1" customWidth="1"/>
    <col min="3850" max="3850" width="14.81640625" style="185" bestFit="1" customWidth="1"/>
    <col min="3851" max="4094" width="9.1796875" style="185"/>
    <col min="4095" max="4095" width="5.81640625" style="185" customWidth="1"/>
    <col min="4096" max="4096" width="10.26953125" style="185" customWidth="1"/>
    <col min="4097" max="4097" width="48.1796875" style="185" customWidth="1"/>
    <col min="4098" max="4098" width="5.7265625" style="185" bestFit="1" customWidth="1"/>
    <col min="4099" max="4099" width="6.1796875" style="185" customWidth="1"/>
    <col min="4100" max="4101" width="13.26953125" style="185" bestFit="1" customWidth="1"/>
    <col min="4102" max="4102" width="14.81640625" style="185" bestFit="1" customWidth="1"/>
    <col min="4103" max="4103" width="9.1796875" style="185"/>
    <col min="4104" max="4104" width="26.26953125" style="185" bestFit="1" customWidth="1"/>
    <col min="4105" max="4105" width="12.1796875" style="185" bestFit="1" customWidth="1"/>
    <col min="4106" max="4106" width="14.81640625" style="185" bestFit="1" customWidth="1"/>
    <col min="4107" max="4350" width="9.1796875" style="185"/>
    <col min="4351" max="4351" width="5.81640625" style="185" customWidth="1"/>
    <col min="4352" max="4352" width="10.26953125" style="185" customWidth="1"/>
    <col min="4353" max="4353" width="48.1796875" style="185" customWidth="1"/>
    <col min="4354" max="4354" width="5.7265625" style="185" bestFit="1" customWidth="1"/>
    <col min="4355" max="4355" width="6.1796875" style="185" customWidth="1"/>
    <col min="4356" max="4357" width="13.26953125" style="185" bestFit="1" customWidth="1"/>
    <col min="4358" max="4358" width="14.81640625" style="185" bestFit="1" customWidth="1"/>
    <col min="4359" max="4359" width="9.1796875" style="185"/>
    <col min="4360" max="4360" width="26.26953125" style="185" bestFit="1" customWidth="1"/>
    <col min="4361" max="4361" width="12.1796875" style="185" bestFit="1" customWidth="1"/>
    <col min="4362" max="4362" width="14.81640625" style="185" bestFit="1" customWidth="1"/>
    <col min="4363" max="4606" width="9.1796875" style="185"/>
    <col min="4607" max="4607" width="5.81640625" style="185" customWidth="1"/>
    <col min="4608" max="4608" width="10.26953125" style="185" customWidth="1"/>
    <col min="4609" max="4609" width="48.1796875" style="185" customWidth="1"/>
    <col min="4610" max="4610" width="5.7265625" style="185" bestFit="1" customWidth="1"/>
    <col min="4611" max="4611" width="6.1796875" style="185" customWidth="1"/>
    <col min="4612" max="4613" width="13.26953125" style="185" bestFit="1" customWidth="1"/>
    <col min="4614" max="4614" width="14.81640625" style="185" bestFit="1" customWidth="1"/>
    <col min="4615" max="4615" width="9.1796875" style="185"/>
    <col min="4616" max="4616" width="26.26953125" style="185" bestFit="1" customWidth="1"/>
    <col min="4617" max="4617" width="12.1796875" style="185" bestFit="1" customWidth="1"/>
    <col min="4618" max="4618" width="14.81640625" style="185" bestFit="1" customWidth="1"/>
    <col min="4619" max="4862" width="9.1796875" style="185"/>
    <col min="4863" max="4863" width="5.81640625" style="185" customWidth="1"/>
    <col min="4864" max="4864" width="10.26953125" style="185" customWidth="1"/>
    <col min="4865" max="4865" width="48.1796875" style="185" customWidth="1"/>
    <col min="4866" max="4866" width="5.7265625" style="185" bestFit="1" customWidth="1"/>
    <col min="4867" max="4867" width="6.1796875" style="185" customWidth="1"/>
    <col min="4868" max="4869" width="13.26953125" style="185" bestFit="1" customWidth="1"/>
    <col min="4870" max="4870" width="14.81640625" style="185" bestFit="1" customWidth="1"/>
    <col min="4871" max="4871" width="9.1796875" style="185"/>
    <col min="4872" max="4872" width="26.26953125" style="185" bestFit="1" customWidth="1"/>
    <col min="4873" max="4873" width="12.1796875" style="185" bestFit="1" customWidth="1"/>
    <col min="4874" max="4874" width="14.81640625" style="185" bestFit="1" customWidth="1"/>
    <col min="4875" max="5118" width="9.1796875" style="185"/>
    <col min="5119" max="5119" width="5.81640625" style="185" customWidth="1"/>
    <col min="5120" max="5120" width="10.26953125" style="185" customWidth="1"/>
    <col min="5121" max="5121" width="48.1796875" style="185" customWidth="1"/>
    <col min="5122" max="5122" width="5.7265625" style="185" bestFit="1" customWidth="1"/>
    <col min="5123" max="5123" width="6.1796875" style="185" customWidth="1"/>
    <col min="5124" max="5125" width="13.26953125" style="185" bestFit="1" customWidth="1"/>
    <col min="5126" max="5126" width="14.81640625" style="185" bestFit="1" customWidth="1"/>
    <col min="5127" max="5127" width="9.1796875" style="185"/>
    <col min="5128" max="5128" width="26.26953125" style="185" bestFit="1" customWidth="1"/>
    <col min="5129" max="5129" width="12.1796875" style="185" bestFit="1" customWidth="1"/>
    <col min="5130" max="5130" width="14.81640625" style="185" bestFit="1" customWidth="1"/>
    <col min="5131" max="5374" width="9.1796875" style="185"/>
    <col min="5375" max="5375" width="5.81640625" style="185" customWidth="1"/>
    <col min="5376" max="5376" width="10.26953125" style="185" customWidth="1"/>
    <col min="5377" max="5377" width="48.1796875" style="185" customWidth="1"/>
    <col min="5378" max="5378" width="5.7265625" style="185" bestFit="1" customWidth="1"/>
    <col min="5379" max="5379" width="6.1796875" style="185" customWidth="1"/>
    <col min="5380" max="5381" width="13.26953125" style="185" bestFit="1" customWidth="1"/>
    <col min="5382" max="5382" width="14.81640625" style="185" bestFit="1" customWidth="1"/>
    <col min="5383" max="5383" width="9.1796875" style="185"/>
    <col min="5384" max="5384" width="26.26953125" style="185" bestFit="1" customWidth="1"/>
    <col min="5385" max="5385" width="12.1796875" style="185" bestFit="1" customWidth="1"/>
    <col min="5386" max="5386" width="14.81640625" style="185" bestFit="1" customWidth="1"/>
    <col min="5387" max="5630" width="9.1796875" style="185"/>
    <col min="5631" max="5631" width="5.81640625" style="185" customWidth="1"/>
    <col min="5632" max="5632" width="10.26953125" style="185" customWidth="1"/>
    <col min="5633" max="5633" width="48.1796875" style="185" customWidth="1"/>
    <col min="5634" max="5634" width="5.7265625" style="185" bestFit="1" customWidth="1"/>
    <col min="5635" max="5635" width="6.1796875" style="185" customWidth="1"/>
    <col min="5636" max="5637" width="13.26953125" style="185" bestFit="1" customWidth="1"/>
    <col min="5638" max="5638" width="14.81640625" style="185" bestFit="1" customWidth="1"/>
    <col min="5639" max="5639" width="9.1796875" style="185"/>
    <col min="5640" max="5640" width="26.26953125" style="185" bestFit="1" customWidth="1"/>
    <col min="5641" max="5641" width="12.1796875" style="185" bestFit="1" customWidth="1"/>
    <col min="5642" max="5642" width="14.81640625" style="185" bestFit="1" customWidth="1"/>
    <col min="5643" max="5886" width="9.1796875" style="185"/>
    <col min="5887" max="5887" width="5.81640625" style="185" customWidth="1"/>
    <col min="5888" max="5888" width="10.26953125" style="185" customWidth="1"/>
    <col min="5889" max="5889" width="48.1796875" style="185" customWidth="1"/>
    <col min="5890" max="5890" width="5.7265625" style="185" bestFit="1" customWidth="1"/>
    <col min="5891" max="5891" width="6.1796875" style="185" customWidth="1"/>
    <col min="5892" max="5893" width="13.26953125" style="185" bestFit="1" customWidth="1"/>
    <col min="5894" max="5894" width="14.81640625" style="185" bestFit="1" customWidth="1"/>
    <col min="5895" max="5895" width="9.1796875" style="185"/>
    <col min="5896" max="5896" width="26.26953125" style="185" bestFit="1" customWidth="1"/>
    <col min="5897" max="5897" width="12.1796875" style="185" bestFit="1" customWidth="1"/>
    <col min="5898" max="5898" width="14.81640625" style="185" bestFit="1" customWidth="1"/>
    <col min="5899" max="6142" width="9.1796875" style="185"/>
    <col min="6143" max="6143" width="5.81640625" style="185" customWidth="1"/>
    <col min="6144" max="6144" width="10.26953125" style="185" customWidth="1"/>
    <col min="6145" max="6145" width="48.1796875" style="185" customWidth="1"/>
    <col min="6146" max="6146" width="5.7265625" style="185" bestFit="1" customWidth="1"/>
    <col min="6147" max="6147" width="6.1796875" style="185" customWidth="1"/>
    <col min="6148" max="6149" width="13.26953125" style="185" bestFit="1" customWidth="1"/>
    <col min="6150" max="6150" width="14.81640625" style="185" bestFit="1" customWidth="1"/>
    <col min="6151" max="6151" width="9.1796875" style="185"/>
    <col min="6152" max="6152" width="26.26953125" style="185" bestFit="1" customWidth="1"/>
    <col min="6153" max="6153" width="12.1796875" style="185" bestFit="1" customWidth="1"/>
    <col min="6154" max="6154" width="14.81640625" style="185" bestFit="1" customWidth="1"/>
    <col min="6155" max="6398" width="9.1796875" style="185"/>
    <col min="6399" max="6399" width="5.81640625" style="185" customWidth="1"/>
    <col min="6400" max="6400" width="10.26953125" style="185" customWidth="1"/>
    <col min="6401" max="6401" width="48.1796875" style="185" customWidth="1"/>
    <col min="6402" max="6402" width="5.7265625" style="185" bestFit="1" customWidth="1"/>
    <col min="6403" max="6403" width="6.1796875" style="185" customWidth="1"/>
    <col min="6404" max="6405" width="13.26953125" style="185" bestFit="1" customWidth="1"/>
    <col min="6406" max="6406" width="14.81640625" style="185" bestFit="1" customWidth="1"/>
    <col min="6407" max="6407" width="9.1796875" style="185"/>
    <col min="6408" max="6408" width="26.26953125" style="185" bestFit="1" customWidth="1"/>
    <col min="6409" max="6409" width="12.1796875" style="185" bestFit="1" customWidth="1"/>
    <col min="6410" max="6410" width="14.81640625" style="185" bestFit="1" customWidth="1"/>
    <col min="6411" max="6654" width="9.1796875" style="185"/>
    <col min="6655" max="6655" width="5.81640625" style="185" customWidth="1"/>
    <col min="6656" max="6656" width="10.26953125" style="185" customWidth="1"/>
    <col min="6657" max="6657" width="48.1796875" style="185" customWidth="1"/>
    <col min="6658" max="6658" width="5.7265625" style="185" bestFit="1" customWidth="1"/>
    <col min="6659" max="6659" width="6.1796875" style="185" customWidth="1"/>
    <col min="6660" max="6661" width="13.26953125" style="185" bestFit="1" customWidth="1"/>
    <col min="6662" max="6662" width="14.81640625" style="185" bestFit="1" customWidth="1"/>
    <col min="6663" max="6663" width="9.1796875" style="185"/>
    <col min="6664" max="6664" width="26.26953125" style="185" bestFit="1" customWidth="1"/>
    <col min="6665" max="6665" width="12.1796875" style="185" bestFit="1" customWidth="1"/>
    <col min="6666" max="6666" width="14.81640625" style="185" bestFit="1" customWidth="1"/>
    <col min="6667" max="6910" width="9.1796875" style="185"/>
    <col min="6911" max="6911" width="5.81640625" style="185" customWidth="1"/>
    <col min="6912" max="6912" width="10.26953125" style="185" customWidth="1"/>
    <col min="6913" max="6913" width="48.1796875" style="185" customWidth="1"/>
    <col min="6914" max="6914" width="5.7265625" style="185" bestFit="1" customWidth="1"/>
    <col min="6915" max="6915" width="6.1796875" style="185" customWidth="1"/>
    <col min="6916" max="6917" width="13.26953125" style="185" bestFit="1" customWidth="1"/>
    <col min="6918" max="6918" width="14.81640625" style="185" bestFit="1" customWidth="1"/>
    <col min="6919" max="6919" width="9.1796875" style="185"/>
    <col min="6920" max="6920" width="26.26953125" style="185" bestFit="1" customWidth="1"/>
    <col min="6921" max="6921" width="12.1796875" style="185" bestFit="1" customWidth="1"/>
    <col min="6922" max="6922" width="14.81640625" style="185" bestFit="1" customWidth="1"/>
    <col min="6923" max="7166" width="9.1796875" style="185"/>
    <col min="7167" max="7167" width="5.81640625" style="185" customWidth="1"/>
    <col min="7168" max="7168" width="10.26953125" style="185" customWidth="1"/>
    <col min="7169" max="7169" width="48.1796875" style="185" customWidth="1"/>
    <col min="7170" max="7170" width="5.7265625" style="185" bestFit="1" customWidth="1"/>
    <col min="7171" max="7171" width="6.1796875" style="185" customWidth="1"/>
    <col min="7172" max="7173" width="13.26953125" style="185" bestFit="1" customWidth="1"/>
    <col min="7174" max="7174" width="14.81640625" style="185" bestFit="1" customWidth="1"/>
    <col min="7175" max="7175" width="9.1796875" style="185"/>
    <col min="7176" max="7176" width="26.26953125" style="185" bestFit="1" customWidth="1"/>
    <col min="7177" max="7177" width="12.1796875" style="185" bestFit="1" customWidth="1"/>
    <col min="7178" max="7178" width="14.81640625" style="185" bestFit="1" customWidth="1"/>
    <col min="7179" max="7422" width="9.1796875" style="185"/>
    <col min="7423" max="7423" width="5.81640625" style="185" customWidth="1"/>
    <col min="7424" max="7424" width="10.26953125" style="185" customWidth="1"/>
    <col min="7425" max="7425" width="48.1796875" style="185" customWidth="1"/>
    <col min="7426" max="7426" width="5.7265625" style="185" bestFit="1" customWidth="1"/>
    <col min="7427" max="7427" width="6.1796875" style="185" customWidth="1"/>
    <col min="7428" max="7429" width="13.26953125" style="185" bestFit="1" customWidth="1"/>
    <col min="7430" max="7430" width="14.81640625" style="185" bestFit="1" customWidth="1"/>
    <col min="7431" max="7431" width="9.1796875" style="185"/>
    <col min="7432" max="7432" width="26.26953125" style="185" bestFit="1" customWidth="1"/>
    <col min="7433" max="7433" width="12.1796875" style="185" bestFit="1" customWidth="1"/>
    <col min="7434" max="7434" width="14.81640625" style="185" bestFit="1" customWidth="1"/>
    <col min="7435" max="7678" width="9.1796875" style="185"/>
    <col min="7679" max="7679" width="5.81640625" style="185" customWidth="1"/>
    <col min="7680" max="7680" width="10.26953125" style="185" customWidth="1"/>
    <col min="7681" max="7681" width="48.1796875" style="185" customWidth="1"/>
    <col min="7682" max="7682" width="5.7265625" style="185" bestFit="1" customWidth="1"/>
    <col min="7683" max="7683" width="6.1796875" style="185" customWidth="1"/>
    <col min="7684" max="7685" width="13.26953125" style="185" bestFit="1" customWidth="1"/>
    <col min="7686" max="7686" width="14.81640625" style="185" bestFit="1" customWidth="1"/>
    <col min="7687" max="7687" width="9.1796875" style="185"/>
    <col min="7688" max="7688" width="26.26953125" style="185" bestFit="1" customWidth="1"/>
    <col min="7689" max="7689" width="12.1796875" style="185" bestFit="1" customWidth="1"/>
    <col min="7690" max="7690" width="14.81640625" style="185" bestFit="1" customWidth="1"/>
    <col min="7691" max="7934" width="9.1796875" style="185"/>
    <col min="7935" max="7935" width="5.81640625" style="185" customWidth="1"/>
    <col min="7936" max="7936" width="10.26953125" style="185" customWidth="1"/>
    <col min="7937" max="7937" width="48.1796875" style="185" customWidth="1"/>
    <col min="7938" max="7938" width="5.7265625" style="185" bestFit="1" customWidth="1"/>
    <col min="7939" max="7939" width="6.1796875" style="185" customWidth="1"/>
    <col min="7940" max="7941" width="13.26953125" style="185" bestFit="1" customWidth="1"/>
    <col min="7942" max="7942" width="14.81640625" style="185" bestFit="1" customWidth="1"/>
    <col min="7943" max="7943" width="9.1796875" style="185"/>
    <col min="7944" max="7944" width="26.26953125" style="185" bestFit="1" customWidth="1"/>
    <col min="7945" max="7945" width="12.1796875" style="185" bestFit="1" customWidth="1"/>
    <col min="7946" max="7946" width="14.81640625" style="185" bestFit="1" customWidth="1"/>
    <col min="7947" max="8190" width="9.1796875" style="185"/>
    <col min="8191" max="8191" width="5.81640625" style="185" customWidth="1"/>
    <col min="8192" max="8192" width="10.26953125" style="185" customWidth="1"/>
    <col min="8193" max="8193" width="48.1796875" style="185" customWidth="1"/>
    <col min="8194" max="8194" width="5.7265625" style="185" bestFit="1" customWidth="1"/>
    <col min="8195" max="8195" width="6.1796875" style="185" customWidth="1"/>
    <col min="8196" max="8197" width="13.26953125" style="185" bestFit="1" customWidth="1"/>
    <col min="8198" max="8198" width="14.81640625" style="185" bestFit="1" customWidth="1"/>
    <col min="8199" max="8199" width="9.1796875" style="185"/>
    <col min="8200" max="8200" width="26.26953125" style="185" bestFit="1" customWidth="1"/>
    <col min="8201" max="8201" width="12.1796875" style="185" bestFit="1" customWidth="1"/>
    <col min="8202" max="8202" width="14.81640625" style="185" bestFit="1" customWidth="1"/>
    <col min="8203" max="8446" width="9.1796875" style="185"/>
    <col min="8447" max="8447" width="5.81640625" style="185" customWidth="1"/>
    <col min="8448" max="8448" width="10.26953125" style="185" customWidth="1"/>
    <col min="8449" max="8449" width="48.1796875" style="185" customWidth="1"/>
    <col min="8450" max="8450" width="5.7265625" style="185" bestFit="1" customWidth="1"/>
    <col min="8451" max="8451" width="6.1796875" style="185" customWidth="1"/>
    <col min="8452" max="8453" width="13.26953125" style="185" bestFit="1" customWidth="1"/>
    <col min="8454" max="8454" width="14.81640625" style="185" bestFit="1" customWidth="1"/>
    <col min="8455" max="8455" width="9.1796875" style="185"/>
    <col min="8456" max="8456" width="26.26953125" style="185" bestFit="1" customWidth="1"/>
    <col min="8457" max="8457" width="12.1796875" style="185" bestFit="1" customWidth="1"/>
    <col min="8458" max="8458" width="14.81640625" style="185" bestFit="1" customWidth="1"/>
    <col min="8459" max="8702" width="9.1796875" style="185"/>
    <col min="8703" max="8703" width="5.81640625" style="185" customWidth="1"/>
    <col min="8704" max="8704" width="10.26953125" style="185" customWidth="1"/>
    <col min="8705" max="8705" width="48.1796875" style="185" customWidth="1"/>
    <col min="8706" max="8706" width="5.7265625" style="185" bestFit="1" customWidth="1"/>
    <col min="8707" max="8707" width="6.1796875" style="185" customWidth="1"/>
    <col min="8708" max="8709" width="13.26953125" style="185" bestFit="1" customWidth="1"/>
    <col min="8710" max="8710" width="14.81640625" style="185" bestFit="1" customWidth="1"/>
    <col min="8711" max="8711" width="9.1796875" style="185"/>
    <col min="8712" max="8712" width="26.26953125" style="185" bestFit="1" customWidth="1"/>
    <col min="8713" max="8713" width="12.1796875" style="185" bestFit="1" customWidth="1"/>
    <col min="8714" max="8714" width="14.81640625" style="185" bestFit="1" customWidth="1"/>
    <col min="8715" max="8958" width="9.1796875" style="185"/>
    <col min="8959" max="8959" width="5.81640625" style="185" customWidth="1"/>
    <col min="8960" max="8960" width="10.26953125" style="185" customWidth="1"/>
    <col min="8961" max="8961" width="48.1796875" style="185" customWidth="1"/>
    <col min="8962" max="8962" width="5.7265625" style="185" bestFit="1" customWidth="1"/>
    <col min="8963" max="8963" width="6.1796875" style="185" customWidth="1"/>
    <col min="8964" max="8965" width="13.26953125" style="185" bestFit="1" customWidth="1"/>
    <col min="8966" max="8966" width="14.81640625" style="185" bestFit="1" customWidth="1"/>
    <col min="8967" max="8967" width="9.1796875" style="185"/>
    <col min="8968" max="8968" width="26.26953125" style="185" bestFit="1" customWidth="1"/>
    <col min="8969" max="8969" width="12.1796875" style="185" bestFit="1" customWidth="1"/>
    <col min="8970" max="8970" width="14.81640625" style="185" bestFit="1" customWidth="1"/>
    <col min="8971" max="9214" width="9.1796875" style="185"/>
    <col min="9215" max="9215" width="5.81640625" style="185" customWidth="1"/>
    <col min="9216" max="9216" width="10.26953125" style="185" customWidth="1"/>
    <col min="9217" max="9217" width="48.1796875" style="185" customWidth="1"/>
    <col min="9218" max="9218" width="5.7265625" style="185" bestFit="1" customWidth="1"/>
    <col min="9219" max="9219" width="6.1796875" style="185" customWidth="1"/>
    <col min="9220" max="9221" width="13.26953125" style="185" bestFit="1" customWidth="1"/>
    <col min="9222" max="9222" width="14.81640625" style="185" bestFit="1" customWidth="1"/>
    <col min="9223" max="9223" width="9.1796875" style="185"/>
    <col min="9224" max="9224" width="26.26953125" style="185" bestFit="1" customWidth="1"/>
    <col min="9225" max="9225" width="12.1796875" style="185" bestFit="1" customWidth="1"/>
    <col min="9226" max="9226" width="14.81640625" style="185" bestFit="1" customWidth="1"/>
    <col min="9227" max="9470" width="9.1796875" style="185"/>
    <col min="9471" max="9471" width="5.81640625" style="185" customWidth="1"/>
    <col min="9472" max="9472" width="10.26953125" style="185" customWidth="1"/>
    <col min="9473" max="9473" width="48.1796875" style="185" customWidth="1"/>
    <col min="9474" max="9474" width="5.7265625" style="185" bestFit="1" customWidth="1"/>
    <col min="9475" max="9475" width="6.1796875" style="185" customWidth="1"/>
    <col min="9476" max="9477" width="13.26953125" style="185" bestFit="1" customWidth="1"/>
    <col min="9478" max="9478" width="14.81640625" style="185" bestFit="1" customWidth="1"/>
    <col min="9479" max="9479" width="9.1796875" style="185"/>
    <col min="9480" max="9480" width="26.26953125" style="185" bestFit="1" customWidth="1"/>
    <col min="9481" max="9481" width="12.1796875" style="185" bestFit="1" customWidth="1"/>
    <col min="9482" max="9482" width="14.81640625" style="185" bestFit="1" customWidth="1"/>
    <col min="9483" max="9726" width="9.1796875" style="185"/>
    <col min="9727" max="9727" width="5.81640625" style="185" customWidth="1"/>
    <col min="9728" max="9728" width="10.26953125" style="185" customWidth="1"/>
    <col min="9729" max="9729" width="48.1796875" style="185" customWidth="1"/>
    <col min="9730" max="9730" width="5.7265625" style="185" bestFit="1" customWidth="1"/>
    <col min="9731" max="9731" width="6.1796875" style="185" customWidth="1"/>
    <col min="9732" max="9733" width="13.26953125" style="185" bestFit="1" customWidth="1"/>
    <col min="9734" max="9734" width="14.81640625" style="185" bestFit="1" customWidth="1"/>
    <col min="9735" max="9735" width="9.1796875" style="185"/>
    <col min="9736" max="9736" width="26.26953125" style="185" bestFit="1" customWidth="1"/>
    <col min="9737" max="9737" width="12.1796875" style="185" bestFit="1" customWidth="1"/>
    <col min="9738" max="9738" width="14.81640625" style="185" bestFit="1" customWidth="1"/>
    <col min="9739" max="9982" width="9.1796875" style="185"/>
    <col min="9983" max="9983" width="5.81640625" style="185" customWidth="1"/>
    <col min="9984" max="9984" width="10.26953125" style="185" customWidth="1"/>
    <col min="9985" max="9985" width="48.1796875" style="185" customWidth="1"/>
    <col min="9986" max="9986" width="5.7265625" style="185" bestFit="1" customWidth="1"/>
    <col min="9987" max="9987" width="6.1796875" style="185" customWidth="1"/>
    <col min="9988" max="9989" width="13.26953125" style="185" bestFit="1" customWidth="1"/>
    <col min="9990" max="9990" width="14.81640625" style="185" bestFit="1" customWidth="1"/>
    <col min="9991" max="9991" width="9.1796875" style="185"/>
    <col min="9992" max="9992" width="26.26953125" style="185" bestFit="1" customWidth="1"/>
    <col min="9993" max="9993" width="12.1796875" style="185" bestFit="1" customWidth="1"/>
    <col min="9994" max="9994" width="14.81640625" style="185" bestFit="1" customWidth="1"/>
    <col min="9995" max="10238" width="9.1796875" style="185"/>
    <col min="10239" max="10239" width="5.81640625" style="185" customWidth="1"/>
    <col min="10240" max="10240" width="10.26953125" style="185" customWidth="1"/>
    <col min="10241" max="10241" width="48.1796875" style="185" customWidth="1"/>
    <col min="10242" max="10242" width="5.7265625" style="185" bestFit="1" customWidth="1"/>
    <col min="10243" max="10243" width="6.1796875" style="185" customWidth="1"/>
    <col min="10244" max="10245" width="13.26953125" style="185" bestFit="1" customWidth="1"/>
    <col min="10246" max="10246" width="14.81640625" style="185" bestFit="1" customWidth="1"/>
    <col min="10247" max="10247" width="9.1796875" style="185"/>
    <col min="10248" max="10248" width="26.26953125" style="185" bestFit="1" customWidth="1"/>
    <col min="10249" max="10249" width="12.1796875" style="185" bestFit="1" customWidth="1"/>
    <col min="10250" max="10250" width="14.81640625" style="185" bestFit="1" customWidth="1"/>
    <col min="10251" max="10494" width="9.1796875" style="185"/>
    <col min="10495" max="10495" width="5.81640625" style="185" customWidth="1"/>
    <col min="10496" max="10496" width="10.26953125" style="185" customWidth="1"/>
    <col min="10497" max="10497" width="48.1796875" style="185" customWidth="1"/>
    <col min="10498" max="10498" width="5.7265625" style="185" bestFit="1" customWidth="1"/>
    <col min="10499" max="10499" width="6.1796875" style="185" customWidth="1"/>
    <col min="10500" max="10501" width="13.26953125" style="185" bestFit="1" customWidth="1"/>
    <col min="10502" max="10502" width="14.81640625" style="185" bestFit="1" customWidth="1"/>
    <col min="10503" max="10503" width="9.1796875" style="185"/>
    <col min="10504" max="10504" width="26.26953125" style="185" bestFit="1" customWidth="1"/>
    <col min="10505" max="10505" width="12.1796875" style="185" bestFit="1" customWidth="1"/>
    <col min="10506" max="10506" width="14.81640625" style="185" bestFit="1" customWidth="1"/>
    <col min="10507" max="10750" width="9.1796875" style="185"/>
    <col min="10751" max="10751" width="5.81640625" style="185" customWidth="1"/>
    <col min="10752" max="10752" width="10.26953125" style="185" customWidth="1"/>
    <col min="10753" max="10753" width="48.1796875" style="185" customWidth="1"/>
    <col min="10754" max="10754" width="5.7265625" style="185" bestFit="1" customWidth="1"/>
    <col min="10755" max="10755" width="6.1796875" style="185" customWidth="1"/>
    <col min="10756" max="10757" width="13.26953125" style="185" bestFit="1" customWidth="1"/>
    <col min="10758" max="10758" width="14.81640625" style="185" bestFit="1" customWidth="1"/>
    <col min="10759" max="10759" width="9.1796875" style="185"/>
    <col min="10760" max="10760" width="26.26953125" style="185" bestFit="1" customWidth="1"/>
    <col min="10761" max="10761" width="12.1796875" style="185" bestFit="1" customWidth="1"/>
    <col min="10762" max="10762" width="14.81640625" style="185" bestFit="1" customWidth="1"/>
    <col min="10763" max="11006" width="9.1796875" style="185"/>
    <col min="11007" max="11007" width="5.81640625" style="185" customWidth="1"/>
    <col min="11008" max="11008" width="10.26953125" style="185" customWidth="1"/>
    <col min="11009" max="11009" width="48.1796875" style="185" customWidth="1"/>
    <col min="11010" max="11010" width="5.7265625" style="185" bestFit="1" customWidth="1"/>
    <col min="11011" max="11011" width="6.1796875" style="185" customWidth="1"/>
    <col min="11012" max="11013" width="13.26953125" style="185" bestFit="1" customWidth="1"/>
    <col min="11014" max="11014" width="14.81640625" style="185" bestFit="1" customWidth="1"/>
    <col min="11015" max="11015" width="9.1796875" style="185"/>
    <col min="11016" max="11016" width="26.26953125" style="185" bestFit="1" customWidth="1"/>
    <col min="11017" max="11017" width="12.1796875" style="185" bestFit="1" customWidth="1"/>
    <col min="11018" max="11018" width="14.81640625" style="185" bestFit="1" customWidth="1"/>
    <col min="11019" max="11262" width="9.1796875" style="185"/>
    <col min="11263" max="11263" width="5.81640625" style="185" customWidth="1"/>
    <col min="11264" max="11264" width="10.26953125" style="185" customWidth="1"/>
    <col min="11265" max="11265" width="48.1796875" style="185" customWidth="1"/>
    <col min="11266" max="11266" width="5.7265625" style="185" bestFit="1" customWidth="1"/>
    <col min="11267" max="11267" width="6.1796875" style="185" customWidth="1"/>
    <col min="11268" max="11269" width="13.26953125" style="185" bestFit="1" customWidth="1"/>
    <col min="11270" max="11270" width="14.81640625" style="185" bestFit="1" customWidth="1"/>
    <col min="11271" max="11271" width="9.1796875" style="185"/>
    <col min="11272" max="11272" width="26.26953125" style="185" bestFit="1" customWidth="1"/>
    <col min="11273" max="11273" width="12.1796875" style="185" bestFit="1" customWidth="1"/>
    <col min="11274" max="11274" width="14.81640625" style="185" bestFit="1" customWidth="1"/>
    <col min="11275" max="11518" width="9.1796875" style="185"/>
    <col min="11519" max="11519" width="5.81640625" style="185" customWidth="1"/>
    <col min="11520" max="11520" width="10.26953125" style="185" customWidth="1"/>
    <col min="11521" max="11521" width="48.1796875" style="185" customWidth="1"/>
    <col min="11522" max="11522" width="5.7265625" style="185" bestFit="1" customWidth="1"/>
    <col min="11523" max="11523" width="6.1796875" style="185" customWidth="1"/>
    <col min="11524" max="11525" width="13.26953125" style="185" bestFit="1" customWidth="1"/>
    <col min="11526" max="11526" width="14.81640625" style="185" bestFit="1" customWidth="1"/>
    <col min="11527" max="11527" width="9.1796875" style="185"/>
    <col min="11528" max="11528" width="26.26953125" style="185" bestFit="1" customWidth="1"/>
    <col min="11529" max="11529" width="12.1796875" style="185" bestFit="1" customWidth="1"/>
    <col min="11530" max="11530" width="14.81640625" style="185" bestFit="1" customWidth="1"/>
    <col min="11531" max="11774" width="9.1796875" style="185"/>
    <col min="11775" max="11775" width="5.81640625" style="185" customWidth="1"/>
    <col min="11776" max="11776" width="10.26953125" style="185" customWidth="1"/>
    <col min="11777" max="11777" width="48.1796875" style="185" customWidth="1"/>
    <col min="11778" max="11778" width="5.7265625" style="185" bestFit="1" customWidth="1"/>
    <col min="11779" max="11779" width="6.1796875" style="185" customWidth="1"/>
    <col min="11780" max="11781" width="13.26953125" style="185" bestFit="1" customWidth="1"/>
    <col min="11782" max="11782" width="14.81640625" style="185" bestFit="1" customWidth="1"/>
    <col min="11783" max="11783" width="9.1796875" style="185"/>
    <col min="11784" max="11784" width="26.26953125" style="185" bestFit="1" customWidth="1"/>
    <col min="11785" max="11785" width="12.1796875" style="185" bestFit="1" customWidth="1"/>
    <col min="11786" max="11786" width="14.81640625" style="185" bestFit="1" customWidth="1"/>
    <col min="11787" max="12030" width="9.1796875" style="185"/>
    <col min="12031" max="12031" width="5.81640625" style="185" customWidth="1"/>
    <col min="12032" max="12032" width="10.26953125" style="185" customWidth="1"/>
    <col min="12033" max="12033" width="48.1796875" style="185" customWidth="1"/>
    <col min="12034" max="12034" width="5.7265625" style="185" bestFit="1" customWidth="1"/>
    <col min="12035" max="12035" width="6.1796875" style="185" customWidth="1"/>
    <col min="12036" max="12037" width="13.26953125" style="185" bestFit="1" customWidth="1"/>
    <col min="12038" max="12038" width="14.81640625" style="185" bestFit="1" customWidth="1"/>
    <col min="12039" max="12039" width="9.1796875" style="185"/>
    <col min="12040" max="12040" width="26.26953125" style="185" bestFit="1" customWidth="1"/>
    <col min="12041" max="12041" width="12.1796875" style="185" bestFit="1" customWidth="1"/>
    <col min="12042" max="12042" width="14.81640625" style="185" bestFit="1" customWidth="1"/>
    <col min="12043" max="12286" width="9.1796875" style="185"/>
    <col min="12287" max="12287" width="5.81640625" style="185" customWidth="1"/>
    <col min="12288" max="12288" width="10.26953125" style="185" customWidth="1"/>
    <col min="12289" max="12289" width="48.1796875" style="185" customWidth="1"/>
    <col min="12290" max="12290" width="5.7265625" style="185" bestFit="1" customWidth="1"/>
    <col min="12291" max="12291" width="6.1796875" style="185" customWidth="1"/>
    <col min="12292" max="12293" width="13.26953125" style="185" bestFit="1" customWidth="1"/>
    <col min="12294" max="12294" width="14.81640625" style="185" bestFit="1" customWidth="1"/>
    <col min="12295" max="12295" width="9.1796875" style="185"/>
    <col min="12296" max="12296" width="26.26953125" style="185" bestFit="1" customWidth="1"/>
    <col min="12297" max="12297" width="12.1796875" style="185" bestFit="1" customWidth="1"/>
    <col min="12298" max="12298" width="14.81640625" style="185" bestFit="1" customWidth="1"/>
    <col min="12299" max="12542" width="9.1796875" style="185"/>
    <col min="12543" max="12543" width="5.81640625" style="185" customWidth="1"/>
    <col min="12544" max="12544" width="10.26953125" style="185" customWidth="1"/>
    <col min="12545" max="12545" width="48.1796875" style="185" customWidth="1"/>
    <col min="12546" max="12546" width="5.7265625" style="185" bestFit="1" customWidth="1"/>
    <col min="12547" max="12547" width="6.1796875" style="185" customWidth="1"/>
    <col min="12548" max="12549" width="13.26953125" style="185" bestFit="1" customWidth="1"/>
    <col min="12550" max="12550" width="14.81640625" style="185" bestFit="1" customWidth="1"/>
    <col min="12551" max="12551" width="9.1796875" style="185"/>
    <col min="12552" max="12552" width="26.26953125" style="185" bestFit="1" customWidth="1"/>
    <col min="12553" max="12553" width="12.1796875" style="185" bestFit="1" customWidth="1"/>
    <col min="12554" max="12554" width="14.81640625" style="185" bestFit="1" customWidth="1"/>
    <col min="12555" max="12798" width="9.1796875" style="185"/>
    <col min="12799" max="12799" width="5.81640625" style="185" customWidth="1"/>
    <col min="12800" max="12800" width="10.26953125" style="185" customWidth="1"/>
    <col min="12801" max="12801" width="48.1796875" style="185" customWidth="1"/>
    <col min="12802" max="12802" width="5.7265625" style="185" bestFit="1" customWidth="1"/>
    <col min="12803" max="12803" width="6.1796875" style="185" customWidth="1"/>
    <col min="12804" max="12805" width="13.26953125" style="185" bestFit="1" customWidth="1"/>
    <col min="12806" max="12806" width="14.81640625" style="185" bestFit="1" customWidth="1"/>
    <col min="12807" max="12807" width="9.1796875" style="185"/>
    <col min="12808" max="12808" width="26.26953125" style="185" bestFit="1" customWidth="1"/>
    <col min="12809" max="12809" width="12.1796875" style="185" bestFit="1" customWidth="1"/>
    <col min="12810" max="12810" width="14.81640625" style="185" bestFit="1" customWidth="1"/>
    <col min="12811" max="13054" width="9.1796875" style="185"/>
    <col min="13055" max="13055" width="5.81640625" style="185" customWidth="1"/>
    <col min="13056" max="13056" width="10.26953125" style="185" customWidth="1"/>
    <col min="13057" max="13057" width="48.1796875" style="185" customWidth="1"/>
    <col min="13058" max="13058" width="5.7265625" style="185" bestFit="1" customWidth="1"/>
    <col min="13059" max="13059" width="6.1796875" style="185" customWidth="1"/>
    <col min="13060" max="13061" width="13.26953125" style="185" bestFit="1" customWidth="1"/>
    <col min="13062" max="13062" width="14.81640625" style="185" bestFit="1" customWidth="1"/>
    <col min="13063" max="13063" width="9.1796875" style="185"/>
    <col min="13064" max="13064" width="26.26953125" style="185" bestFit="1" customWidth="1"/>
    <col min="13065" max="13065" width="12.1796875" style="185" bestFit="1" customWidth="1"/>
    <col min="13066" max="13066" width="14.81640625" style="185" bestFit="1" customWidth="1"/>
    <col min="13067" max="13310" width="9.1796875" style="185"/>
    <col min="13311" max="13311" width="5.81640625" style="185" customWidth="1"/>
    <col min="13312" max="13312" width="10.26953125" style="185" customWidth="1"/>
    <col min="13313" max="13313" width="48.1796875" style="185" customWidth="1"/>
    <col min="13314" max="13314" width="5.7265625" style="185" bestFit="1" customWidth="1"/>
    <col min="13315" max="13315" width="6.1796875" style="185" customWidth="1"/>
    <col min="13316" max="13317" width="13.26953125" style="185" bestFit="1" customWidth="1"/>
    <col min="13318" max="13318" width="14.81640625" style="185" bestFit="1" customWidth="1"/>
    <col min="13319" max="13319" width="9.1796875" style="185"/>
    <col min="13320" max="13320" width="26.26953125" style="185" bestFit="1" customWidth="1"/>
    <col min="13321" max="13321" width="12.1796875" style="185" bestFit="1" customWidth="1"/>
    <col min="13322" max="13322" width="14.81640625" style="185" bestFit="1" customWidth="1"/>
    <col min="13323" max="13566" width="9.1796875" style="185"/>
    <col min="13567" max="13567" width="5.81640625" style="185" customWidth="1"/>
    <col min="13568" max="13568" width="10.26953125" style="185" customWidth="1"/>
    <col min="13569" max="13569" width="48.1796875" style="185" customWidth="1"/>
    <col min="13570" max="13570" width="5.7265625" style="185" bestFit="1" customWidth="1"/>
    <col min="13571" max="13571" width="6.1796875" style="185" customWidth="1"/>
    <col min="13572" max="13573" width="13.26953125" style="185" bestFit="1" customWidth="1"/>
    <col min="13574" max="13574" width="14.81640625" style="185" bestFit="1" customWidth="1"/>
    <col min="13575" max="13575" width="9.1796875" style="185"/>
    <col min="13576" max="13576" width="26.26953125" style="185" bestFit="1" customWidth="1"/>
    <col min="13577" max="13577" width="12.1796875" style="185" bestFit="1" customWidth="1"/>
    <col min="13578" max="13578" width="14.81640625" style="185" bestFit="1" customWidth="1"/>
    <col min="13579" max="13822" width="9.1796875" style="185"/>
    <col min="13823" max="13823" width="5.81640625" style="185" customWidth="1"/>
    <col min="13824" max="13824" width="10.26953125" style="185" customWidth="1"/>
    <col min="13825" max="13825" width="48.1796875" style="185" customWidth="1"/>
    <col min="13826" max="13826" width="5.7265625" style="185" bestFit="1" customWidth="1"/>
    <col min="13827" max="13827" width="6.1796875" style="185" customWidth="1"/>
    <col min="13828" max="13829" width="13.26953125" style="185" bestFit="1" customWidth="1"/>
    <col min="13830" max="13830" width="14.81640625" style="185" bestFit="1" customWidth="1"/>
    <col min="13831" max="13831" width="9.1796875" style="185"/>
    <col min="13832" max="13832" width="26.26953125" style="185" bestFit="1" customWidth="1"/>
    <col min="13833" max="13833" width="12.1796875" style="185" bestFit="1" customWidth="1"/>
    <col min="13834" max="13834" width="14.81640625" style="185" bestFit="1" customWidth="1"/>
    <col min="13835" max="14078" width="9.1796875" style="185"/>
    <col min="14079" max="14079" width="5.81640625" style="185" customWidth="1"/>
    <col min="14080" max="14080" width="10.26953125" style="185" customWidth="1"/>
    <col min="14081" max="14081" width="48.1796875" style="185" customWidth="1"/>
    <col min="14082" max="14082" width="5.7265625" style="185" bestFit="1" customWidth="1"/>
    <col min="14083" max="14083" width="6.1796875" style="185" customWidth="1"/>
    <col min="14084" max="14085" width="13.26953125" style="185" bestFit="1" customWidth="1"/>
    <col min="14086" max="14086" width="14.81640625" style="185" bestFit="1" customWidth="1"/>
    <col min="14087" max="14087" width="9.1796875" style="185"/>
    <col min="14088" max="14088" width="26.26953125" style="185" bestFit="1" customWidth="1"/>
    <col min="14089" max="14089" width="12.1796875" style="185" bestFit="1" customWidth="1"/>
    <col min="14090" max="14090" width="14.81640625" style="185" bestFit="1" customWidth="1"/>
    <col min="14091" max="14334" width="9.1796875" style="185"/>
    <col min="14335" max="14335" width="5.81640625" style="185" customWidth="1"/>
    <col min="14336" max="14336" width="10.26953125" style="185" customWidth="1"/>
    <col min="14337" max="14337" width="48.1796875" style="185" customWidth="1"/>
    <col min="14338" max="14338" width="5.7265625" style="185" bestFit="1" customWidth="1"/>
    <col min="14339" max="14339" width="6.1796875" style="185" customWidth="1"/>
    <col min="14340" max="14341" width="13.26953125" style="185" bestFit="1" customWidth="1"/>
    <col min="14342" max="14342" width="14.81640625" style="185" bestFit="1" customWidth="1"/>
    <col min="14343" max="14343" width="9.1796875" style="185"/>
    <col min="14344" max="14344" width="26.26953125" style="185" bestFit="1" customWidth="1"/>
    <col min="14345" max="14345" width="12.1796875" style="185" bestFit="1" customWidth="1"/>
    <col min="14346" max="14346" width="14.81640625" style="185" bestFit="1" customWidth="1"/>
    <col min="14347" max="14590" width="9.1796875" style="185"/>
    <col min="14591" max="14591" width="5.81640625" style="185" customWidth="1"/>
    <col min="14592" max="14592" width="10.26953125" style="185" customWidth="1"/>
    <col min="14593" max="14593" width="48.1796875" style="185" customWidth="1"/>
    <col min="14594" max="14594" width="5.7265625" style="185" bestFit="1" customWidth="1"/>
    <col min="14595" max="14595" width="6.1796875" style="185" customWidth="1"/>
    <col min="14596" max="14597" width="13.26953125" style="185" bestFit="1" customWidth="1"/>
    <col min="14598" max="14598" width="14.81640625" style="185" bestFit="1" customWidth="1"/>
    <col min="14599" max="14599" width="9.1796875" style="185"/>
    <col min="14600" max="14600" width="26.26953125" style="185" bestFit="1" customWidth="1"/>
    <col min="14601" max="14601" width="12.1796875" style="185" bestFit="1" customWidth="1"/>
    <col min="14602" max="14602" width="14.81640625" style="185" bestFit="1" customWidth="1"/>
    <col min="14603" max="14846" width="9.1796875" style="185"/>
    <col min="14847" max="14847" width="5.81640625" style="185" customWidth="1"/>
    <col min="14848" max="14848" width="10.26953125" style="185" customWidth="1"/>
    <col min="14849" max="14849" width="48.1796875" style="185" customWidth="1"/>
    <col min="14850" max="14850" width="5.7265625" style="185" bestFit="1" customWidth="1"/>
    <col min="14851" max="14851" width="6.1796875" style="185" customWidth="1"/>
    <col min="14852" max="14853" width="13.26953125" style="185" bestFit="1" customWidth="1"/>
    <col min="14854" max="14854" width="14.81640625" style="185" bestFit="1" customWidth="1"/>
    <col min="14855" max="14855" width="9.1796875" style="185"/>
    <col min="14856" max="14856" width="26.26953125" style="185" bestFit="1" customWidth="1"/>
    <col min="14857" max="14857" width="12.1796875" style="185" bestFit="1" customWidth="1"/>
    <col min="14858" max="14858" width="14.81640625" style="185" bestFit="1" customWidth="1"/>
    <col min="14859" max="15102" width="9.1796875" style="185"/>
    <col min="15103" max="15103" width="5.81640625" style="185" customWidth="1"/>
    <col min="15104" max="15104" width="10.26953125" style="185" customWidth="1"/>
    <col min="15105" max="15105" width="48.1796875" style="185" customWidth="1"/>
    <col min="15106" max="15106" width="5.7265625" style="185" bestFit="1" customWidth="1"/>
    <col min="15107" max="15107" width="6.1796875" style="185" customWidth="1"/>
    <col min="15108" max="15109" width="13.26953125" style="185" bestFit="1" customWidth="1"/>
    <col min="15110" max="15110" width="14.81640625" style="185" bestFit="1" customWidth="1"/>
    <col min="15111" max="15111" width="9.1796875" style="185"/>
    <col min="15112" max="15112" width="26.26953125" style="185" bestFit="1" customWidth="1"/>
    <col min="15113" max="15113" width="12.1796875" style="185" bestFit="1" customWidth="1"/>
    <col min="15114" max="15114" width="14.81640625" style="185" bestFit="1" customWidth="1"/>
    <col min="15115" max="15358" width="9.1796875" style="185"/>
    <col min="15359" max="15359" width="5.81640625" style="185" customWidth="1"/>
    <col min="15360" max="15360" width="10.26953125" style="185" customWidth="1"/>
    <col min="15361" max="15361" width="48.1796875" style="185" customWidth="1"/>
    <col min="15362" max="15362" width="5.7265625" style="185" bestFit="1" customWidth="1"/>
    <col min="15363" max="15363" width="6.1796875" style="185" customWidth="1"/>
    <col min="15364" max="15365" width="13.26953125" style="185" bestFit="1" customWidth="1"/>
    <col min="15366" max="15366" width="14.81640625" style="185" bestFit="1" customWidth="1"/>
    <col min="15367" max="15367" width="9.1796875" style="185"/>
    <col min="15368" max="15368" width="26.26953125" style="185" bestFit="1" customWidth="1"/>
    <col min="15369" max="15369" width="12.1796875" style="185" bestFit="1" customWidth="1"/>
    <col min="15370" max="15370" width="14.81640625" style="185" bestFit="1" customWidth="1"/>
    <col min="15371" max="15614" width="9.1796875" style="185"/>
    <col min="15615" max="15615" width="5.81640625" style="185" customWidth="1"/>
    <col min="15616" max="15616" width="10.26953125" style="185" customWidth="1"/>
    <col min="15617" max="15617" width="48.1796875" style="185" customWidth="1"/>
    <col min="15618" max="15618" width="5.7265625" style="185" bestFit="1" customWidth="1"/>
    <col min="15619" max="15619" width="6.1796875" style="185" customWidth="1"/>
    <col min="15620" max="15621" width="13.26953125" style="185" bestFit="1" customWidth="1"/>
    <col min="15622" max="15622" width="14.81640625" style="185" bestFit="1" customWidth="1"/>
    <col min="15623" max="15623" width="9.1796875" style="185"/>
    <col min="15624" max="15624" width="26.26953125" style="185" bestFit="1" customWidth="1"/>
    <col min="15625" max="15625" width="12.1796875" style="185" bestFit="1" customWidth="1"/>
    <col min="15626" max="15626" width="14.81640625" style="185" bestFit="1" customWidth="1"/>
    <col min="15627" max="15870" width="9.1796875" style="185"/>
    <col min="15871" max="15871" width="5.81640625" style="185" customWidth="1"/>
    <col min="15872" max="15872" width="10.26953125" style="185" customWidth="1"/>
    <col min="15873" max="15873" width="48.1796875" style="185" customWidth="1"/>
    <col min="15874" max="15874" width="5.7265625" style="185" bestFit="1" customWidth="1"/>
    <col min="15875" max="15875" width="6.1796875" style="185" customWidth="1"/>
    <col min="15876" max="15877" width="13.26953125" style="185" bestFit="1" customWidth="1"/>
    <col min="15878" max="15878" width="14.81640625" style="185" bestFit="1" customWidth="1"/>
    <col min="15879" max="15879" width="9.1796875" style="185"/>
    <col min="15880" max="15880" width="26.26953125" style="185" bestFit="1" customWidth="1"/>
    <col min="15881" max="15881" width="12.1796875" style="185" bestFit="1" customWidth="1"/>
    <col min="15882" max="15882" width="14.81640625" style="185" bestFit="1" customWidth="1"/>
    <col min="15883" max="16126" width="9.1796875" style="185"/>
    <col min="16127" max="16127" width="5.81640625" style="185" customWidth="1"/>
    <col min="16128" max="16128" width="10.26953125" style="185" customWidth="1"/>
    <col min="16129" max="16129" width="48.1796875" style="185" customWidth="1"/>
    <col min="16130" max="16130" width="5.7265625" style="185" bestFit="1" customWidth="1"/>
    <col min="16131" max="16131" width="6.1796875" style="185" customWidth="1"/>
    <col min="16132" max="16133" width="13.26953125" style="185" bestFit="1" customWidth="1"/>
    <col min="16134" max="16134" width="14.81640625" style="185" bestFit="1" customWidth="1"/>
    <col min="16135" max="16135" width="9.1796875" style="185"/>
    <col min="16136" max="16136" width="26.26953125" style="185" bestFit="1" customWidth="1"/>
    <col min="16137" max="16137" width="12.1796875" style="185" bestFit="1" customWidth="1"/>
    <col min="16138" max="16138" width="14.81640625" style="185" bestFit="1" customWidth="1"/>
    <col min="16139" max="16384" width="9.1796875" style="185"/>
  </cols>
  <sheetData>
    <row r="1" spans="2:9" ht="23" x14ac:dyDescent="0.5">
      <c r="B1" s="313" t="s">
        <v>2047</v>
      </c>
      <c r="C1" s="313"/>
      <c r="D1" s="313"/>
      <c r="E1" s="313"/>
      <c r="F1" s="313"/>
      <c r="G1" s="313"/>
      <c r="H1" s="313"/>
      <c r="I1" s="313"/>
    </row>
    <row r="3" spans="2:9" ht="18" x14ac:dyDescent="0.4">
      <c r="B3" s="186">
        <v>1</v>
      </c>
      <c r="C3" s="187" t="s">
        <v>2021</v>
      </c>
    </row>
    <row r="5" spans="2:9" ht="50.25" customHeight="1" x14ac:dyDescent="0.25">
      <c r="B5" s="314" t="s">
        <v>2022</v>
      </c>
      <c r="C5" s="315"/>
      <c r="D5" s="315"/>
      <c r="E5" s="315"/>
      <c r="F5" s="315"/>
      <c r="G5" s="315"/>
      <c r="H5" s="315"/>
      <c r="I5" s="316"/>
    </row>
    <row r="6" spans="2:9" x14ac:dyDescent="0.35">
      <c r="B6" s="190"/>
      <c r="H6" s="317"/>
      <c r="I6" s="317"/>
    </row>
    <row r="7" spans="2:9" ht="15.5" x14ac:dyDescent="0.25">
      <c r="B7" s="259" t="s">
        <v>2023</v>
      </c>
      <c r="C7" s="259" t="s">
        <v>1</v>
      </c>
      <c r="D7" s="259" t="s">
        <v>2</v>
      </c>
      <c r="E7" s="259" t="s">
        <v>3</v>
      </c>
      <c r="F7" s="259" t="s">
        <v>2024</v>
      </c>
      <c r="G7" s="318" t="s">
        <v>4</v>
      </c>
      <c r="H7" s="318"/>
      <c r="I7" s="318" t="s">
        <v>5</v>
      </c>
    </row>
    <row r="8" spans="2:9" ht="12.75" customHeight="1" x14ac:dyDescent="0.25">
      <c r="B8" s="260"/>
      <c r="C8" s="260"/>
      <c r="D8" s="260"/>
      <c r="E8" s="256"/>
      <c r="F8" s="256"/>
      <c r="G8" s="261" t="s">
        <v>6</v>
      </c>
      <c r="H8" s="261" t="s">
        <v>2025</v>
      </c>
      <c r="I8" s="318"/>
    </row>
    <row r="9" spans="2:9" ht="13" x14ac:dyDescent="0.25">
      <c r="B9" s="242" t="s">
        <v>2026</v>
      </c>
      <c r="C9" s="243"/>
      <c r="D9" s="244" t="s">
        <v>8</v>
      </c>
      <c r="E9" s="245"/>
      <c r="F9" s="246"/>
      <c r="G9" s="247"/>
      <c r="H9" s="247"/>
      <c r="I9" s="247"/>
    </row>
    <row r="10" spans="2:9" ht="14" x14ac:dyDescent="0.25">
      <c r="B10" s="248" t="s">
        <v>2027</v>
      </c>
      <c r="C10" s="242" t="s">
        <v>2028</v>
      </c>
      <c r="D10" s="249" t="s">
        <v>9</v>
      </c>
      <c r="E10" s="256"/>
      <c r="F10" s="257"/>
      <c r="G10" s="258"/>
      <c r="H10" s="258"/>
      <c r="I10" s="258"/>
    </row>
    <row r="11" spans="2:9" s="254" customFormat="1" ht="123" customHeight="1" x14ac:dyDescent="0.35">
      <c r="B11" s="252">
        <v>1</v>
      </c>
      <c r="C11" s="248" t="s">
        <v>2029</v>
      </c>
      <c r="D11" s="282" t="s">
        <v>2136</v>
      </c>
      <c r="E11" s="252" t="s">
        <v>10</v>
      </c>
      <c r="F11" s="283">
        <v>1</v>
      </c>
      <c r="G11" s="262"/>
      <c r="H11" s="253"/>
      <c r="I11" s="253"/>
    </row>
    <row r="12" spans="2:9" s="254" customFormat="1" ht="88.5" x14ac:dyDescent="0.35">
      <c r="B12" s="284">
        <v>2</v>
      </c>
      <c r="C12" s="284"/>
      <c r="D12" s="295" t="s">
        <v>2048</v>
      </c>
      <c r="E12" s="284"/>
      <c r="F12" s="285"/>
      <c r="G12" s="262"/>
      <c r="H12" s="262"/>
      <c r="I12" s="262"/>
    </row>
    <row r="13" spans="2:9" s="254" customFormat="1" ht="13" x14ac:dyDescent="0.35">
      <c r="B13" s="284"/>
      <c r="C13" s="284"/>
      <c r="D13" s="297" t="s">
        <v>2049</v>
      </c>
      <c r="E13" s="284"/>
      <c r="F13" s="285"/>
      <c r="G13" s="262"/>
      <c r="H13" s="262"/>
      <c r="I13" s="262"/>
    </row>
    <row r="14" spans="2:9" s="254" customFormat="1" ht="50" x14ac:dyDescent="0.35">
      <c r="B14" s="252"/>
      <c r="C14" s="252"/>
      <c r="D14" s="281" t="s">
        <v>2085</v>
      </c>
      <c r="E14" s="252" t="s">
        <v>1537</v>
      </c>
      <c r="F14" s="283">
        <v>1</v>
      </c>
      <c r="G14" s="262"/>
      <c r="H14" s="253"/>
      <c r="I14" s="253"/>
    </row>
    <row r="15" spans="2:9" s="254" customFormat="1" ht="12.5" x14ac:dyDescent="0.35">
      <c r="B15" s="252"/>
      <c r="C15" s="252"/>
      <c r="D15" s="281" t="s">
        <v>2086</v>
      </c>
      <c r="E15" s="252" t="s">
        <v>1537</v>
      </c>
      <c r="F15" s="283">
        <v>1</v>
      </c>
      <c r="G15" s="262"/>
      <c r="H15" s="253"/>
      <c r="I15" s="253"/>
    </row>
    <row r="16" spans="2:9" s="254" customFormat="1" ht="12.5" x14ac:dyDescent="0.35">
      <c r="B16" s="252"/>
      <c r="C16" s="252"/>
      <c r="D16" s="281" t="s">
        <v>2120</v>
      </c>
      <c r="E16" s="252" t="s">
        <v>1537</v>
      </c>
      <c r="F16" s="283">
        <v>1</v>
      </c>
      <c r="G16" s="262"/>
      <c r="H16" s="253"/>
      <c r="I16" s="253"/>
    </row>
    <row r="17" spans="2:9" s="254" customFormat="1" ht="12.5" x14ac:dyDescent="0.35">
      <c r="B17" s="252"/>
      <c r="C17" s="252"/>
      <c r="D17" s="281" t="s">
        <v>2121</v>
      </c>
      <c r="E17" s="252" t="s">
        <v>1537</v>
      </c>
      <c r="F17" s="283">
        <v>1</v>
      </c>
      <c r="G17" s="262"/>
      <c r="H17" s="253"/>
      <c r="I17" s="253"/>
    </row>
    <row r="18" spans="2:9" s="254" customFormat="1" ht="12.5" x14ac:dyDescent="0.35">
      <c r="B18" s="252"/>
      <c r="C18" s="252"/>
      <c r="D18" s="281" t="s">
        <v>2051</v>
      </c>
      <c r="E18" s="252" t="s">
        <v>1537</v>
      </c>
      <c r="F18" s="283">
        <v>1</v>
      </c>
      <c r="G18" s="262"/>
      <c r="H18" s="253"/>
      <c r="I18" s="253"/>
    </row>
    <row r="19" spans="2:9" s="254" customFormat="1" ht="12.5" x14ac:dyDescent="0.35">
      <c r="B19" s="252"/>
      <c r="C19" s="252"/>
      <c r="D19" s="281" t="s">
        <v>2052</v>
      </c>
      <c r="E19" s="252" t="s">
        <v>1537</v>
      </c>
      <c r="F19" s="283">
        <v>1</v>
      </c>
      <c r="G19" s="262"/>
      <c r="H19" s="253"/>
      <c r="I19" s="253"/>
    </row>
    <row r="20" spans="2:9" s="254" customFormat="1" ht="12.5" x14ac:dyDescent="0.35">
      <c r="B20" s="252"/>
      <c r="C20" s="252"/>
      <c r="D20" s="281" t="s">
        <v>2053</v>
      </c>
      <c r="E20" s="252" t="s">
        <v>1537</v>
      </c>
      <c r="F20" s="283">
        <v>1</v>
      </c>
      <c r="G20" s="262"/>
      <c r="H20" s="253"/>
      <c r="I20" s="253"/>
    </row>
    <row r="21" spans="2:9" s="254" customFormat="1" ht="12.5" x14ac:dyDescent="0.35">
      <c r="B21" s="284"/>
      <c r="C21" s="284"/>
      <c r="D21" s="296" t="s">
        <v>2054</v>
      </c>
      <c r="E21" s="284" t="s">
        <v>1537</v>
      </c>
      <c r="F21" s="285"/>
      <c r="G21" s="262"/>
      <c r="H21" s="262"/>
      <c r="I21" s="262"/>
    </row>
    <row r="22" spans="2:9" s="254" customFormat="1" ht="12.5" x14ac:dyDescent="0.35">
      <c r="B22" s="252"/>
      <c r="C22" s="252"/>
      <c r="D22" s="281" t="s">
        <v>2055</v>
      </c>
      <c r="E22" s="252" t="s">
        <v>1537</v>
      </c>
      <c r="F22" s="283">
        <v>1</v>
      </c>
      <c r="G22" s="262"/>
      <c r="H22" s="253"/>
      <c r="I22" s="253"/>
    </row>
    <row r="23" spans="2:9" s="254" customFormat="1" ht="25" x14ac:dyDescent="0.35">
      <c r="B23" s="252"/>
      <c r="C23" s="252"/>
      <c r="D23" s="281" t="s">
        <v>2056</v>
      </c>
      <c r="E23" s="252" t="s">
        <v>1537</v>
      </c>
      <c r="F23" s="283">
        <v>1</v>
      </c>
      <c r="G23" s="262"/>
      <c r="H23" s="253"/>
      <c r="I23" s="253"/>
    </row>
    <row r="24" spans="2:9" s="254" customFormat="1" ht="12.5" x14ac:dyDescent="0.35">
      <c r="B24" s="252"/>
      <c r="C24" s="252"/>
      <c r="D24" s="281" t="s">
        <v>2084</v>
      </c>
      <c r="E24" s="252" t="s">
        <v>1537</v>
      </c>
      <c r="F24" s="283">
        <v>1</v>
      </c>
      <c r="G24" s="262"/>
      <c r="H24" s="253"/>
      <c r="I24" s="253"/>
    </row>
    <row r="25" spans="2:9" s="254" customFormat="1" ht="12.5" x14ac:dyDescent="0.35">
      <c r="B25" s="252"/>
      <c r="C25" s="252"/>
      <c r="D25" s="281" t="s">
        <v>2088</v>
      </c>
      <c r="E25" s="252" t="s">
        <v>1537</v>
      </c>
      <c r="F25" s="283">
        <v>1</v>
      </c>
      <c r="G25" s="262"/>
      <c r="H25" s="253"/>
      <c r="I25" s="253"/>
    </row>
    <row r="26" spans="2:9" s="254" customFormat="1" ht="13" x14ac:dyDescent="0.35">
      <c r="B26" s="284"/>
      <c r="C26" s="284"/>
      <c r="D26" s="297" t="s">
        <v>2050</v>
      </c>
      <c r="E26" s="284"/>
      <c r="F26" s="285"/>
      <c r="G26" s="262"/>
      <c r="H26" s="262"/>
      <c r="I26" s="262"/>
    </row>
    <row r="27" spans="2:9" s="254" customFormat="1" ht="12.5" x14ac:dyDescent="0.35">
      <c r="B27" s="252"/>
      <c r="C27" s="252"/>
      <c r="D27" s="281" t="s">
        <v>2031</v>
      </c>
      <c r="E27" s="252" t="s">
        <v>1537</v>
      </c>
      <c r="F27" s="283"/>
      <c r="G27" s="262"/>
      <c r="H27" s="263"/>
      <c r="I27" s="263"/>
    </row>
    <row r="28" spans="2:9" s="254" customFormat="1" ht="12.5" x14ac:dyDescent="0.35">
      <c r="B28" s="252"/>
      <c r="C28" s="252"/>
      <c r="D28" s="281" t="s">
        <v>2032</v>
      </c>
      <c r="E28" s="252" t="s">
        <v>1537</v>
      </c>
      <c r="F28" s="283"/>
      <c r="G28" s="262"/>
      <c r="H28" s="263"/>
      <c r="I28" s="263"/>
    </row>
    <row r="29" spans="2:9" s="254" customFormat="1" ht="12.5" x14ac:dyDescent="0.35">
      <c r="B29" s="252"/>
      <c r="C29" s="252"/>
      <c r="D29" s="281" t="s">
        <v>2033</v>
      </c>
      <c r="E29" s="252" t="s">
        <v>1537</v>
      </c>
      <c r="F29" s="283"/>
      <c r="G29" s="262"/>
      <c r="H29" s="263"/>
      <c r="I29" s="263"/>
    </row>
    <row r="30" spans="2:9" s="254" customFormat="1" ht="63" x14ac:dyDescent="0.35">
      <c r="B30" s="284"/>
      <c r="C30" s="284"/>
      <c r="D30" s="295" t="s">
        <v>2082</v>
      </c>
      <c r="E30" s="284"/>
      <c r="F30" s="285"/>
      <c r="G30" s="262"/>
      <c r="H30" s="262"/>
      <c r="I30" s="262"/>
    </row>
    <row r="31" spans="2:9" s="254" customFormat="1" ht="12.5" x14ac:dyDescent="0.35">
      <c r="B31" s="252"/>
      <c r="C31" s="252"/>
      <c r="D31" s="282" t="s">
        <v>2087</v>
      </c>
      <c r="E31" s="252" t="s">
        <v>10</v>
      </c>
      <c r="F31" s="283">
        <v>1</v>
      </c>
      <c r="G31" s="262"/>
      <c r="H31" s="253"/>
      <c r="I31" s="253"/>
    </row>
    <row r="32" spans="2:9" ht="50.5" x14ac:dyDescent="0.25">
      <c r="B32" s="256"/>
      <c r="C32" s="256"/>
      <c r="D32" s="287" t="s">
        <v>2078</v>
      </c>
      <c r="E32" s="256"/>
      <c r="F32" s="257"/>
      <c r="G32" s="258"/>
      <c r="H32" s="258"/>
      <c r="I32" s="258"/>
    </row>
    <row r="33" spans="2:9" ht="12.5" x14ac:dyDescent="0.25">
      <c r="B33" s="256"/>
      <c r="C33" s="256"/>
      <c r="D33" s="287"/>
      <c r="E33" s="256"/>
      <c r="F33" s="257"/>
      <c r="G33" s="258"/>
      <c r="H33" s="258"/>
      <c r="I33" s="258"/>
    </row>
    <row r="34" spans="2:9" ht="13" x14ac:dyDescent="0.25">
      <c r="B34" s="256"/>
      <c r="C34" s="256"/>
      <c r="D34" s="298" t="s">
        <v>2057</v>
      </c>
      <c r="E34" s="256"/>
      <c r="F34" s="257"/>
      <c r="G34" s="258"/>
      <c r="H34" s="258"/>
      <c r="I34" s="258"/>
    </row>
    <row r="35" spans="2:9" ht="12.5" x14ac:dyDescent="0.25">
      <c r="B35" s="245"/>
      <c r="C35" s="245"/>
      <c r="D35" s="286" t="s">
        <v>2058</v>
      </c>
      <c r="E35" s="245" t="s">
        <v>2034</v>
      </c>
      <c r="F35" s="246"/>
      <c r="G35" s="258"/>
      <c r="H35" s="250"/>
      <c r="I35" s="250"/>
    </row>
    <row r="36" spans="2:9" ht="75.5" x14ac:dyDescent="0.25">
      <c r="B36" s="256"/>
      <c r="C36" s="256"/>
      <c r="D36" s="287" t="s">
        <v>2079</v>
      </c>
      <c r="E36" s="256"/>
      <c r="F36" s="257"/>
      <c r="G36" s="258"/>
      <c r="H36" s="258"/>
      <c r="I36" s="258"/>
    </row>
    <row r="37" spans="2:9" ht="25" x14ac:dyDescent="0.25">
      <c r="B37" s="256"/>
      <c r="C37" s="256"/>
      <c r="D37" s="287" t="s">
        <v>2059</v>
      </c>
      <c r="E37" s="256"/>
      <c r="F37" s="257"/>
      <c r="G37" s="258"/>
      <c r="H37" s="258"/>
      <c r="I37" s="258"/>
    </row>
    <row r="38" spans="2:9" ht="12.5" x14ac:dyDescent="0.25">
      <c r="B38" s="256"/>
      <c r="C38" s="256"/>
      <c r="D38" s="287" t="s">
        <v>2049</v>
      </c>
      <c r="E38" s="256"/>
      <c r="F38" s="257"/>
      <c r="G38" s="258"/>
      <c r="H38" s="258"/>
      <c r="I38" s="258"/>
    </row>
    <row r="39" spans="2:9" ht="12.5" x14ac:dyDescent="0.25">
      <c r="B39" s="245"/>
      <c r="C39" s="245"/>
      <c r="D39" s="288" t="s">
        <v>2064</v>
      </c>
      <c r="E39" s="245" t="s">
        <v>2034</v>
      </c>
      <c r="F39" s="246"/>
      <c r="G39" s="258"/>
      <c r="H39" s="250"/>
      <c r="I39" s="250"/>
    </row>
    <row r="40" spans="2:9" ht="12.5" x14ac:dyDescent="0.25">
      <c r="B40" s="245"/>
      <c r="C40" s="245"/>
      <c r="D40" s="288" t="s">
        <v>2065</v>
      </c>
      <c r="E40" s="245" t="s">
        <v>2034</v>
      </c>
      <c r="F40" s="246"/>
      <c r="G40" s="258"/>
      <c r="H40" s="250"/>
      <c r="I40" s="250"/>
    </row>
    <row r="41" spans="2:9" ht="12.5" x14ac:dyDescent="0.25">
      <c r="B41" s="245"/>
      <c r="C41" s="245"/>
      <c r="D41" s="288" t="s">
        <v>2066</v>
      </c>
      <c r="E41" s="245" t="s">
        <v>2034</v>
      </c>
      <c r="F41" s="246"/>
      <c r="G41" s="258"/>
      <c r="H41" s="250"/>
      <c r="I41" s="250"/>
    </row>
    <row r="42" spans="2:9" ht="12.5" x14ac:dyDescent="0.25">
      <c r="B42" s="245"/>
      <c r="C42" s="245"/>
      <c r="D42" s="288" t="s">
        <v>2067</v>
      </c>
      <c r="E42" s="245" t="s">
        <v>2034</v>
      </c>
      <c r="F42" s="246"/>
      <c r="G42" s="258"/>
      <c r="H42" s="250"/>
      <c r="I42" s="250"/>
    </row>
    <row r="43" spans="2:9" ht="12.5" x14ac:dyDescent="0.25">
      <c r="B43" s="245"/>
      <c r="C43" s="245"/>
      <c r="D43" s="288" t="s">
        <v>2068</v>
      </c>
      <c r="E43" s="245" t="s">
        <v>2034</v>
      </c>
      <c r="F43" s="246"/>
      <c r="G43" s="258"/>
      <c r="H43" s="250"/>
      <c r="I43" s="250"/>
    </row>
    <row r="44" spans="2:9" ht="12.5" x14ac:dyDescent="0.25">
      <c r="B44" s="245"/>
      <c r="C44" s="245"/>
      <c r="D44" s="288" t="s">
        <v>2069</v>
      </c>
      <c r="E44" s="245" t="s">
        <v>2034</v>
      </c>
      <c r="F44" s="246"/>
      <c r="G44" s="258"/>
      <c r="H44" s="250"/>
      <c r="I44" s="250"/>
    </row>
    <row r="45" spans="2:9" ht="25" x14ac:dyDescent="0.25">
      <c r="B45" s="245"/>
      <c r="C45" s="245"/>
      <c r="D45" s="288" t="s">
        <v>2070</v>
      </c>
      <c r="E45" s="245" t="s">
        <v>2034</v>
      </c>
      <c r="F45" s="246"/>
      <c r="G45" s="258"/>
      <c r="H45" s="250"/>
      <c r="I45" s="250"/>
    </row>
    <row r="46" spans="2:9" ht="12.5" x14ac:dyDescent="0.25">
      <c r="B46" s="245"/>
      <c r="C46" s="245"/>
      <c r="D46" s="288" t="s">
        <v>2071</v>
      </c>
      <c r="E46" s="245" t="s">
        <v>2034</v>
      </c>
      <c r="F46" s="246"/>
      <c r="G46" s="258"/>
      <c r="H46" s="250"/>
      <c r="I46" s="250"/>
    </row>
    <row r="47" spans="2:9" ht="12.5" x14ac:dyDescent="0.25">
      <c r="B47" s="245"/>
      <c r="C47" s="245"/>
      <c r="D47" s="288" t="s">
        <v>2072</v>
      </c>
      <c r="E47" s="245" t="s">
        <v>2034</v>
      </c>
      <c r="F47" s="246"/>
      <c r="G47" s="258"/>
      <c r="H47" s="250"/>
      <c r="I47" s="250"/>
    </row>
    <row r="48" spans="2:9" ht="25" x14ac:dyDescent="0.25">
      <c r="B48" s="245"/>
      <c r="C48" s="245"/>
      <c r="D48" s="281" t="s">
        <v>2056</v>
      </c>
      <c r="E48" s="245" t="s">
        <v>2034</v>
      </c>
      <c r="F48" s="246"/>
      <c r="G48" s="258"/>
      <c r="H48" s="250"/>
      <c r="I48" s="250"/>
    </row>
    <row r="49" spans="1:9" ht="75.5" x14ac:dyDescent="0.25">
      <c r="B49" s="256"/>
      <c r="C49" s="256"/>
      <c r="D49" s="287" t="s">
        <v>2081</v>
      </c>
      <c r="E49" s="256"/>
      <c r="F49" s="257"/>
      <c r="G49" s="258"/>
      <c r="H49" s="258"/>
      <c r="I49" s="258"/>
    </row>
    <row r="50" spans="1:9" ht="12.5" x14ac:dyDescent="0.25">
      <c r="B50" s="245"/>
      <c r="C50" s="245"/>
      <c r="D50" s="286" t="s">
        <v>2060</v>
      </c>
      <c r="E50" s="245" t="s">
        <v>2034</v>
      </c>
      <c r="F50" s="246"/>
      <c r="G50" s="258"/>
      <c r="H50" s="250"/>
      <c r="I50" s="250"/>
    </row>
    <row r="51" spans="1:9" ht="100.5" x14ac:dyDescent="0.25">
      <c r="B51" s="256"/>
      <c r="C51" s="256"/>
      <c r="D51" s="287" t="s">
        <v>2077</v>
      </c>
      <c r="E51" s="256"/>
      <c r="F51" s="257"/>
      <c r="G51" s="258"/>
      <c r="H51" s="258"/>
      <c r="I51" s="258"/>
    </row>
    <row r="52" spans="1:9" ht="25" x14ac:dyDescent="0.25">
      <c r="B52" s="245"/>
      <c r="C52" s="245"/>
      <c r="D52" s="286" t="s">
        <v>2061</v>
      </c>
      <c r="E52" s="245" t="s">
        <v>2034</v>
      </c>
      <c r="F52" s="246"/>
      <c r="G52" s="258"/>
      <c r="H52" s="250"/>
      <c r="I52" s="250"/>
    </row>
    <row r="53" spans="1:9" ht="25.5" x14ac:dyDescent="0.25">
      <c r="A53" s="299"/>
      <c r="B53" s="256"/>
      <c r="C53" s="256"/>
      <c r="D53" s="287" t="s">
        <v>2080</v>
      </c>
      <c r="E53" s="256"/>
      <c r="F53" s="257"/>
      <c r="G53" s="258"/>
      <c r="H53" s="258"/>
      <c r="I53" s="258"/>
    </row>
    <row r="54" spans="1:9" ht="13" x14ac:dyDescent="0.25">
      <c r="A54" s="299"/>
      <c r="B54" s="256"/>
      <c r="C54" s="256"/>
      <c r="D54" s="298" t="s">
        <v>2062</v>
      </c>
      <c r="E54" s="256"/>
      <c r="F54" s="257"/>
      <c r="G54" s="258"/>
      <c r="H54" s="258"/>
      <c r="I54" s="258"/>
    </row>
    <row r="55" spans="1:9" ht="63" x14ac:dyDescent="0.25">
      <c r="A55" s="299"/>
      <c r="B55" s="256"/>
      <c r="C55" s="256"/>
      <c r="D55" s="287" t="s">
        <v>2083</v>
      </c>
      <c r="E55" s="256"/>
      <c r="F55" s="257"/>
      <c r="G55" s="258"/>
      <c r="H55" s="258"/>
      <c r="I55" s="258"/>
    </row>
    <row r="56" spans="1:9" ht="12.5" x14ac:dyDescent="0.25">
      <c r="B56" s="245"/>
      <c r="C56" s="245"/>
      <c r="D56" s="288" t="s">
        <v>2089</v>
      </c>
      <c r="E56" s="245" t="s">
        <v>2034</v>
      </c>
      <c r="F56" s="246"/>
      <c r="G56" s="258"/>
      <c r="H56" s="250"/>
      <c r="I56" s="250"/>
    </row>
    <row r="57" spans="1:9" ht="25" x14ac:dyDescent="0.25">
      <c r="B57" s="245"/>
      <c r="C57" s="245"/>
      <c r="D57" s="288" t="s">
        <v>2090</v>
      </c>
      <c r="E57" s="245" t="s">
        <v>2034</v>
      </c>
      <c r="F57" s="246"/>
      <c r="G57" s="258"/>
      <c r="H57" s="250"/>
      <c r="I57" s="250"/>
    </row>
    <row r="58" spans="1:9" ht="25" x14ac:dyDescent="0.25">
      <c r="B58" s="245"/>
      <c r="C58" s="245"/>
      <c r="D58" s="288" t="s">
        <v>2091</v>
      </c>
      <c r="E58" s="245" t="s">
        <v>2034</v>
      </c>
      <c r="F58" s="246"/>
      <c r="G58" s="258"/>
      <c r="H58" s="250"/>
      <c r="I58" s="250"/>
    </row>
    <row r="59" spans="1:9" ht="12.5" x14ac:dyDescent="0.25">
      <c r="B59" s="252"/>
      <c r="C59" s="245"/>
      <c r="D59" s="281" t="s">
        <v>2076</v>
      </c>
      <c r="E59" s="245" t="s">
        <v>2034</v>
      </c>
      <c r="F59" s="246"/>
      <c r="G59" s="258"/>
      <c r="H59" s="247"/>
      <c r="I59" s="247"/>
    </row>
    <row r="60" spans="1:9" ht="12.5" x14ac:dyDescent="0.25">
      <c r="B60" s="245"/>
      <c r="C60" s="245"/>
      <c r="D60" s="288" t="s">
        <v>2094</v>
      </c>
      <c r="E60" s="245" t="s">
        <v>2063</v>
      </c>
      <c r="F60" s="246"/>
      <c r="G60" s="258"/>
      <c r="H60" s="250"/>
      <c r="I60" s="250"/>
    </row>
    <row r="61" spans="1:9" ht="12.5" x14ac:dyDescent="0.25">
      <c r="B61" s="245"/>
      <c r="C61" s="245"/>
      <c r="D61" s="288" t="s">
        <v>2095</v>
      </c>
      <c r="E61" s="245" t="s">
        <v>2063</v>
      </c>
      <c r="F61" s="246"/>
      <c r="G61" s="258"/>
      <c r="H61" s="250"/>
      <c r="I61" s="250"/>
    </row>
    <row r="62" spans="1:9" ht="12.5" x14ac:dyDescent="0.25">
      <c r="B62" s="245"/>
      <c r="C62" s="245"/>
      <c r="D62" s="288" t="s">
        <v>2117</v>
      </c>
      <c r="E62" s="245" t="s">
        <v>2063</v>
      </c>
      <c r="F62" s="246"/>
      <c r="G62" s="258"/>
      <c r="H62" s="250"/>
      <c r="I62" s="250"/>
    </row>
    <row r="63" spans="1:9" ht="12.5" x14ac:dyDescent="0.25">
      <c r="B63" s="245"/>
      <c r="C63" s="245"/>
      <c r="D63" s="288" t="s">
        <v>2096</v>
      </c>
      <c r="E63" s="245" t="s">
        <v>2063</v>
      </c>
      <c r="F63" s="246"/>
      <c r="G63" s="258"/>
      <c r="H63" s="250"/>
      <c r="I63" s="250"/>
    </row>
    <row r="64" spans="1:9" ht="12.5" x14ac:dyDescent="0.25">
      <c r="B64" s="245"/>
      <c r="C64" s="245"/>
      <c r="D64" s="288" t="s">
        <v>2116</v>
      </c>
      <c r="E64" s="245" t="s">
        <v>2063</v>
      </c>
      <c r="F64" s="246"/>
      <c r="G64" s="258"/>
      <c r="H64" s="250"/>
      <c r="I64" s="250"/>
    </row>
    <row r="65" spans="2:9" ht="13" x14ac:dyDescent="0.25">
      <c r="B65" s="245"/>
      <c r="C65" s="245"/>
      <c r="D65" s="251" t="s">
        <v>2030</v>
      </c>
      <c r="E65" s="245"/>
      <c r="F65" s="246"/>
      <c r="G65" s="258"/>
      <c r="H65" s="247"/>
      <c r="I65" s="247"/>
    </row>
    <row r="66" spans="2:9" s="254" customFormat="1" ht="38" x14ac:dyDescent="0.35">
      <c r="B66" s="252"/>
      <c r="C66" s="252"/>
      <c r="D66" s="281" t="s">
        <v>2125</v>
      </c>
      <c r="E66" s="252" t="s">
        <v>2034</v>
      </c>
      <c r="F66" s="283"/>
      <c r="G66" s="262"/>
      <c r="H66" s="263"/>
      <c r="I66" s="263"/>
    </row>
    <row r="67" spans="2:9" s="254" customFormat="1" ht="38" x14ac:dyDescent="0.35">
      <c r="B67" s="252"/>
      <c r="C67" s="252"/>
      <c r="D67" s="281" t="s">
        <v>2124</v>
      </c>
      <c r="E67" s="252" t="s">
        <v>2034</v>
      </c>
      <c r="F67" s="283"/>
      <c r="G67" s="262"/>
      <c r="H67" s="263"/>
      <c r="I67" s="263"/>
    </row>
    <row r="68" spans="2:9" ht="12.5" x14ac:dyDescent="0.25">
      <c r="B68" s="245"/>
      <c r="C68" s="245"/>
      <c r="D68" s="288" t="s">
        <v>2033</v>
      </c>
      <c r="E68" s="245"/>
      <c r="F68" s="246"/>
      <c r="G68" s="258"/>
      <c r="H68" s="247"/>
      <c r="I68" s="247"/>
    </row>
    <row r="69" spans="2:9" ht="12.5" x14ac:dyDescent="0.25">
      <c r="B69" s="245"/>
      <c r="C69" s="245"/>
      <c r="D69" s="288" t="s">
        <v>2092</v>
      </c>
      <c r="E69" s="245"/>
      <c r="F69" s="246"/>
      <c r="G69" s="258"/>
      <c r="H69" s="247"/>
      <c r="I69" s="247"/>
    </row>
    <row r="70" spans="2:9" ht="12.5" x14ac:dyDescent="0.25">
      <c r="B70" s="245"/>
      <c r="C70" s="245"/>
      <c r="D70" s="288" t="s">
        <v>2093</v>
      </c>
      <c r="E70" s="245"/>
      <c r="F70" s="246"/>
      <c r="G70" s="258"/>
      <c r="H70" s="247"/>
      <c r="I70" s="247"/>
    </row>
    <row r="71" spans="2:9" ht="15" customHeight="1" x14ac:dyDescent="0.25">
      <c r="B71" s="256"/>
      <c r="C71" s="256"/>
      <c r="D71" s="298" t="s">
        <v>2097</v>
      </c>
      <c r="E71" s="256"/>
      <c r="F71" s="257"/>
      <c r="G71" s="258"/>
      <c r="H71" s="258"/>
      <c r="I71" s="258"/>
    </row>
    <row r="72" spans="2:9" ht="73.5" customHeight="1" x14ac:dyDescent="0.25">
      <c r="B72" s="256"/>
      <c r="C72" s="256"/>
      <c r="D72" s="298" t="s">
        <v>2106</v>
      </c>
      <c r="E72" s="260"/>
      <c r="F72" s="264"/>
      <c r="G72" s="265"/>
      <c r="H72" s="265"/>
      <c r="I72" s="265"/>
    </row>
    <row r="73" spans="2:9" s="254" customFormat="1" ht="12.5" x14ac:dyDescent="0.35">
      <c r="B73" s="252"/>
      <c r="C73" s="252"/>
      <c r="D73" s="281" t="s">
        <v>2098</v>
      </c>
      <c r="E73" s="252" t="s">
        <v>1564</v>
      </c>
      <c r="F73" s="283"/>
      <c r="G73" s="262"/>
      <c r="H73" s="263"/>
      <c r="I73" s="263"/>
    </row>
    <row r="74" spans="2:9" s="254" customFormat="1" ht="12.5" x14ac:dyDescent="0.35">
      <c r="B74" s="252"/>
      <c r="C74" s="252"/>
      <c r="D74" s="281" t="s">
        <v>2099</v>
      </c>
      <c r="E74" s="252" t="s">
        <v>1564</v>
      </c>
      <c r="F74" s="283"/>
      <c r="G74" s="262"/>
      <c r="H74" s="263"/>
      <c r="I74" s="263"/>
    </row>
    <row r="75" spans="2:9" s="254" customFormat="1" ht="37.5" x14ac:dyDescent="0.35">
      <c r="B75" s="252"/>
      <c r="C75" s="252"/>
      <c r="D75" s="281" t="s">
        <v>2100</v>
      </c>
      <c r="E75" s="252" t="s">
        <v>1564</v>
      </c>
      <c r="F75" s="283"/>
      <c r="G75" s="262"/>
      <c r="H75" s="263"/>
      <c r="I75" s="263"/>
    </row>
    <row r="76" spans="2:9" s="254" customFormat="1" ht="12.5" x14ac:dyDescent="0.35">
      <c r="B76" s="252"/>
      <c r="C76" s="252"/>
      <c r="D76" s="281" t="s">
        <v>2101</v>
      </c>
      <c r="E76" s="252" t="s">
        <v>1564</v>
      </c>
      <c r="F76" s="283"/>
      <c r="G76" s="262"/>
      <c r="H76" s="263"/>
      <c r="I76" s="263"/>
    </row>
    <row r="77" spans="2:9" s="254" customFormat="1" ht="12.5" x14ac:dyDescent="0.35">
      <c r="B77" s="252"/>
      <c r="C77" s="252"/>
      <c r="D77" s="281" t="s">
        <v>2102</v>
      </c>
      <c r="E77" s="252" t="s">
        <v>1564</v>
      </c>
      <c r="F77" s="283"/>
      <c r="G77" s="262"/>
      <c r="H77" s="263"/>
      <c r="I77" s="263"/>
    </row>
    <row r="78" spans="2:9" s="254" customFormat="1" ht="12.5" x14ac:dyDescent="0.35">
      <c r="B78" s="252"/>
      <c r="C78" s="252"/>
      <c r="D78" s="281" t="s">
        <v>2103</v>
      </c>
      <c r="E78" s="252" t="s">
        <v>1564</v>
      </c>
      <c r="F78" s="283"/>
      <c r="G78" s="262"/>
      <c r="H78" s="263"/>
      <c r="I78" s="263"/>
    </row>
    <row r="79" spans="2:9" s="254" customFormat="1" ht="12.5" x14ac:dyDescent="0.35">
      <c r="B79" s="252"/>
      <c r="C79" s="252"/>
      <c r="D79" s="281" t="s">
        <v>2104</v>
      </c>
      <c r="E79" s="252" t="s">
        <v>1564</v>
      </c>
      <c r="F79" s="283"/>
      <c r="G79" s="262"/>
      <c r="H79" s="263"/>
      <c r="I79" s="263"/>
    </row>
    <row r="80" spans="2:9" ht="12.5" x14ac:dyDescent="0.25">
      <c r="B80" s="245"/>
      <c r="C80" s="245"/>
      <c r="D80" s="288" t="s">
        <v>2105</v>
      </c>
      <c r="E80" s="245" t="s">
        <v>1564</v>
      </c>
      <c r="F80" s="283"/>
      <c r="G80" s="258"/>
      <c r="H80" s="247"/>
      <c r="I80" s="247"/>
    </row>
    <row r="81" spans="2:9" ht="26" x14ac:dyDescent="0.25">
      <c r="B81" s="256"/>
      <c r="C81" s="256"/>
      <c r="D81" s="300" t="s">
        <v>2107</v>
      </c>
      <c r="E81" s="256"/>
      <c r="F81" s="285"/>
      <c r="G81" s="258"/>
      <c r="H81" s="258"/>
      <c r="I81" s="258"/>
    </row>
    <row r="82" spans="2:9" ht="12.5" x14ac:dyDescent="0.25">
      <c r="B82" s="245"/>
      <c r="C82" s="245"/>
      <c r="D82" s="289" t="s">
        <v>2112</v>
      </c>
      <c r="E82" s="245" t="s">
        <v>1564</v>
      </c>
      <c r="F82" s="283"/>
      <c r="G82" s="258"/>
      <c r="H82" s="247"/>
      <c r="I82" s="247"/>
    </row>
    <row r="83" spans="2:9" ht="12.5" x14ac:dyDescent="0.25">
      <c r="B83" s="245"/>
      <c r="C83" s="245"/>
      <c r="D83" s="289" t="s">
        <v>2111</v>
      </c>
      <c r="E83" s="245" t="s">
        <v>1564</v>
      </c>
      <c r="F83" s="283"/>
      <c r="G83" s="258"/>
      <c r="H83" s="247"/>
      <c r="I83" s="247"/>
    </row>
    <row r="84" spans="2:9" ht="12.5" x14ac:dyDescent="0.25">
      <c r="B84" s="245"/>
      <c r="C84" s="245"/>
      <c r="D84" s="289" t="s">
        <v>2110</v>
      </c>
      <c r="E84" s="245" t="s">
        <v>1564</v>
      </c>
      <c r="F84" s="283"/>
      <c r="G84" s="258"/>
      <c r="H84" s="247"/>
      <c r="I84" s="247"/>
    </row>
    <row r="85" spans="2:9" ht="12.5" x14ac:dyDescent="0.25">
      <c r="B85" s="245"/>
      <c r="C85" s="245"/>
      <c r="D85" s="289" t="s">
        <v>2108</v>
      </c>
      <c r="E85" s="245" t="s">
        <v>1564</v>
      </c>
      <c r="F85" s="283"/>
      <c r="G85" s="258"/>
      <c r="H85" s="247"/>
      <c r="I85" s="247"/>
    </row>
    <row r="86" spans="2:9" ht="12.5" x14ac:dyDescent="0.25">
      <c r="B86" s="245"/>
      <c r="C86" s="245"/>
      <c r="D86" s="289" t="s">
        <v>2109</v>
      </c>
      <c r="E86" s="245" t="s">
        <v>1564</v>
      </c>
      <c r="F86" s="283"/>
      <c r="G86" s="258"/>
      <c r="H86" s="247"/>
      <c r="I86" s="247"/>
    </row>
    <row r="87" spans="2:9" ht="13" x14ac:dyDescent="0.25">
      <c r="B87" s="256"/>
      <c r="C87" s="256"/>
      <c r="D87" s="300" t="s">
        <v>2113</v>
      </c>
      <c r="E87" s="266"/>
      <c r="F87" s="267"/>
      <c r="G87" s="268"/>
      <c r="H87" s="268"/>
      <c r="I87" s="268"/>
    </row>
    <row r="88" spans="2:9" ht="12.5" x14ac:dyDescent="0.25">
      <c r="B88" s="245"/>
      <c r="C88" s="245"/>
      <c r="D88" s="290" t="s">
        <v>2114</v>
      </c>
      <c r="E88" s="252" t="s">
        <v>1537</v>
      </c>
      <c r="F88" s="283">
        <v>1</v>
      </c>
      <c r="G88" s="258"/>
      <c r="H88" s="247"/>
      <c r="I88" s="247"/>
    </row>
    <row r="89" spans="2:9" ht="13" x14ac:dyDescent="0.25">
      <c r="B89" s="256"/>
      <c r="C89" s="256"/>
      <c r="D89" s="300" t="s">
        <v>2115</v>
      </c>
      <c r="E89" s="284"/>
      <c r="F89" s="285"/>
      <c r="G89" s="258"/>
      <c r="H89" s="258"/>
      <c r="I89" s="258"/>
    </row>
    <row r="90" spans="2:9" ht="40" customHeight="1" x14ac:dyDescent="0.25">
      <c r="B90" s="245"/>
      <c r="C90" s="245"/>
      <c r="D90" s="309" t="s">
        <v>2140</v>
      </c>
      <c r="E90" s="252" t="s">
        <v>1564</v>
      </c>
      <c r="F90" s="283"/>
      <c r="G90" s="258"/>
      <c r="H90" s="247"/>
      <c r="I90" s="247"/>
    </row>
    <row r="91" spans="2:9" ht="27.5" customHeight="1" x14ac:dyDescent="0.25">
      <c r="B91" s="245"/>
      <c r="C91" s="245"/>
      <c r="D91" s="309" t="s">
        <v>2141</v>
      </c>
      <c r="E91" s="252" t="s">
        <v>1564</v>
      </c>
      <c r="F91" s="283"/>
      <c r="G91" s="258"/>
      <c r="H91" s="247"/>
      <c r="I91" s="247"/>
    </row>
    <row r="92" spans="2:9" s="254" customFormat="1" ht="13" x14ac:dyDescent="0.35">
      <c r="B92" s="284"/>
      <c r="C92" s="284"/>
      <c r="D92" s="301" t="s">
        <v>2130</v>
      </c>
      <c r="E92" s="280"/>
      <c r="F92" s="285"/>
      <c r="G92" s="262"/>
      <c r="H92" s="262"/>
      <c r="I92" s="262"/>
    </row>
    <row r="93" spans="2:9" s="254" customFormat="1" ht="25" x14ac:dyDescent="0.35">
      <c r="B93" s="252"/>
      <c r="C93" s="252"/>
      <c r="D93" s="291" t="s">
        <v>2131</v>
      </c>
      <c r="E93" s="252" t="s">
        <v>2023</v>
      </c>
      <c r="F93" s="283">
        <v>1</v>
      </c>
      <c r="G93" s="262"/>
      <c r="H93" s="263"/>
      <c r="I93" s="263"/>
    </row>
    <row r="94" spans="2:9" s="254" customFormat="1" ht="37.5" x14ac:dyDescent="0.35">
      <c r="B94" s="252"/>
      <c r="C94" s="252"/>
      <c r="D94" s="291" t="s">
        <v>2132</v>
      </c>
      <c r="E94" s="252" t="s">
        <v>2023</v>
      </c>
      <c r="F94" s="283">
        <v>1</v>
      </c>
      <c r="G94" s="262"/>
      <c r="H94" s="263"/>
      <c r="I94" s="263"/>
    </row>
    <row r="95" spans="2:9" s="254" customFormat="1" ht="13" x14ac:dyDescent="0.35">
      <c r="B95" s="284"/>
      <c r="C95" s="284"/>
      <c r="D95" s="301" t="s">
        <v>2135</v>
      </c>
      <c r="E95" s="284"/>
      <c r="F95" s="285"/>
      <c r="G95" s="262"/>
      <c r="H95" s="262"/>
      <c r="I95" s="262"/>
    </row>
    <row r="96" spans="2:9" s="254" customFormat="1" ht="12.5" x14ac:dyDescent="0.35">
      <c r="B96" s="252"/>
      <c r="C96" s="252"/>
      <c r="D96" s="291" t="s">
        <v>2133</v>
      </c>
      <c r="E96" s="252" t="s">
        <v>2023</v>
      </c>
      <c r="F96" s="283">
        <v>1</v>
      </c>
      <c r="G96" s="262"/>
      <c r="H96" s="263"/>
      <c r="I96" s="263"/>
    </row>
    <row r="97" spans="2:11" s="254" customFormat="1" ht="12.5" x14ac:dyDescent="0.35">
      <c r="B97" s="252"/>
      <c r="C97" s="252"/>
      <c r="D97" s="291" t="s">
        <v>2134</v>
      </c>
      <c r="E97" s="252" t="s">
        <v>2023</v>
      </c>
      <c r="F97" s="283">
        <v>1</v>
      </c>
      <c r="G97" s="262"/>
      <c r="H97" s="263"/>
      <c r="I97" s="263"/>
    </row>
    <row r="98" spans="2:11" s="254" customFormat="1" ht="12.5" x14ac:dyDescent="0.35">
      <c r="B98" s="252"/>
      <c r="C98" s="252"/>
      <c r="D98" s="292"/>
      <c r="E98" s="252"/>
      <c r="F98" s="283"/>
      <c r="G98" s="262"/>
      <c r="H98" s="263"/>
      <c r="I98" s="263"/>
    </row>
    <row r="99" spans="2:11" ht="13" x14ac:dyDescent="0.25">
      <c r="B99" s="242"/>
      <c r="C99" s="245"/>
      <c r="D99" s="255" t="s">
        <v>2035</v>
      </c>
      <c r="E99" s="245"/>
      <c r="F99" s="246"/>
      <c r="G99" s="258"/>
      <c r="H99" s="247"/>
      <c r="I99" s="247"/>
    </row>
    <row r="100" spans="2:11" ht="85" customHeight="1" x14ac:dyDescent="0.25">
      <c r="B100" s="245"/>
      <c r="C100" s="245"/>
      <c r="D100" s="288" t="s">
        <v>2137</v>
      </c>
      <c r="E100" s="245" t="s">
        <v>1537</v>
      </c>
      <c r="F100" s="246">
        <v>1</v>
      </c>
      <c r="G100" s="258"/>
      <c r="H100" s="250"/>
      <c r="I100" s="250"/>
      <c r="K100" s="302"/>
    </row>
    <row r="101" spans="2:11" ht="13" x14ac:dyDescent="0.25">
      <c r="B101" s="256"/>
      <c r="C101" s="256"/>
      <c r="D101" s="298" t="s">
        <v>2123</v>
      </c>
      <c r="E101" s="256"/>
      <c r="F101" s="257"/>
      <c r="G101" s="258"/>
      <c r="H101" s="258"/>
      <c r="I101" s="258"/>
    </row>
    <row r="102" spans="2:11" ht="12.5" x14ac:dyDescent="0.25">
      <c r="B102" s="245"/>
      <c r="C102" s="245"/>
      <c r="D102" s="288" t="s">
        <v>2118</v>
      </c>
      <c r="E102" s="245" t="s">
        <v>1537</v>
      </c>
      <c r="F102" s="246">
        <v>1</v>
      </c>
      <c r="G102" s="258"/>
      <c r="H102" s="250"/>
      <c r="I102" s="250"/>
    </row>
    <row r="103" spans="2:11" ht="12.5" x14ac:dyDescent="0.25">
      <c r="B103" s="245"/>
      <c r="C103" s="245"/>
      <c r="D103" s="288" t="s">
        <v>2119</v>
      </c>
      <c r="E103" s="245" t="s">
        <v>2138</v>
      </c>
      <c r="F103" s="246"/>
      <c r="G103" s="258"/>
      <c r="H103" s="250"/>
      <c r="I103" s="250"/>
    </row>
    <row r="104" spans="2:11" ht="12.5" x14ac:dyDescent="0.25">
      <c r="B104" s="245"/>
      <c r="C104" s="245"/>
      <c r="D104" s="288" t="s">
        <v>2122</v>
      </c>
      <c r="E104" s="245" t="s">
        <v>1537</v>
      </c>
      <c r="F104" s="246">
        <v>1</v>
      </c>
      <c r="G104" s="258"/>
      <c r="H104" s="250"/>
      <c r="I104" s="250"/>
    </row>
    <row r="105" spans="2:11" ht="25" x14ac:dyDescent="0.25">
      <c r="B105" s="245"/>
      <c r="C105" s="245"/>
      <c r="D105" s="288" t="s">
        <v>2127</v>
      </c>
      <c r="E105" s="245" t="s">
        <v>1537</v>
      </c>
      <c r="F105" s="246">
        <v>1</v>
      </c>
      <c r="G105" s="258"/>
      <c r="H105" s="250"/>
      <c r="I105" s="250"/>
    </row>
    <row r="106" spans="2:11" ht="12.5" x14ac:dyDescent="0.25">
      <c r="B106" s="245"/>
      <c r="C106" s="245"/>
      <c r="D106" s="286"/>
      <c r="E106" s="245"/>
      <c r="F106" s="246"/>
      <c r="G106" s="258"/>
      <c r="H106" s="250"/>
      <c r="I106" s="250"/>
    </row>
    <row r="107" spans="2:11" ht="26" x14ac:dyDescent="0.25">
      <c r="B107" s="256"/>
      <c r="C107" s="260" t="s">
        <v>2073</v>
      </c>
      <c r="D107" s="298" t="s">
        <v>2074</v>
      </c>
      <c r="E107" s="256"/>
      <c r="F107" s="257"/>
      <c r="G107" s="258"/>
      <c r="H107" s="258"/>
      <c r="I107" s="258"/>
    </row>
    <row r="108" spans="2:11" ht="25" x14ac:dyDescent="0.25">
      <c r="B108" s="245"/>
      <c r="C108" s="245"/>
      <c r="D108" s="288" t="s">
        <v>2075</v>
      </c>
      <c r="E108" s="245" t="s">
        <v>1537</v>
      </c>
      <c r="F108" s="246">
        <v>1</v>
      </c>
      <c r="G108" s="258"/>
      <c r="H108" s="250"/>
      <c r="I108" s="250"/>
    </row>
    <row r="109" spans="2:11" ht="13" x14ac:dyDescent="0.25">
      <c r="B109" s="256"/>
      <c r="C109" s="260"/>
      <c r="D109" s="298" t="s">
        <v>2139</v>
      </c>
      <c r="E109" s="256"/>
      <c r="F109" s="257"/>
      <c r="G109" s="258"/>
      <c r="H109" s="258"/>
      <c r="I109" s="258"/>
    </row>
    <row r="110" spans="2:11" ht="13" x14ac:dyDescent="0.25">
      <c r="B110" s="245"/>
      <c r="C110" s="242"/>
      <c r="D110" s="251"/>
      <c r="E110" s="245"/>
      <c r="F110" s="246"/>
      <c r="G110" s="247"/>
      <c r="H110" s="247"/>
      <c r="I110" s="247"/>
    </row>
    <row r="111" spans="2:11" ht="13" x14ac:dyDescent="0.25">
      <c r="B111" s="245"/>
      <c r="C111" s="242"/>
      <c r="D111" s="251"/>
      <c r="E111" s="245"/>
      <c r="F111" s="246"/>
      <c r="G111" s="247"/>
      <c r="H111" s="247"/>
      <c r="I111" s="247"/>
    </row>
    <row r="112" spans="2:11" ht="13.5" thickBot="1" x14ac:dyDescent="0.35">
      <c r="B112" s="200" t="s">
        <v>2036</v>
      </c>
      <c r="C112" s="201"/>
      <c r="D112" s="202"/>
      <c r="E112" s="201"/>
      <c r="F112" s="202"/>
      <c r="G112" s="203"/>
      <c r="H112" s="204"/>
      <c r="I112" s="205"/>
    </row>
    <row r="115" spans="2:9" x14ac:dyDescent="0.35">
      <c r="B115" s="185"/>
      <c r="C115" s="185"/>
      <c r="E115" s="185"/>
      <c r="G115" s="191"/>
      <c r="H115" s="191"/>
      <c r="I115" s="192"/>
    </row>
    <row r="116" spans="2:9" x14ac:dyDescent="0.35">
      <c r="B116" s="185"/>
      <c r="C116" s="185"/>
      <c r="E116" s="185"/>
      <c r="G116" s="191"/>
      <c r="H116" s="191"/>
      <c r="I116" s="192"/>
    </row>
    <row r="117" spans="2:9" x14ac:dyDescent="0.35">
      <c r="B117" s="185"/>
      <c r="C117" s="185"/>
      <c r="E117" s="185"/>
      <c r="G117" s="191"/>
      <c r="H117" s="191"/>
      <c r="I117" s="192"/>
    </row>
    <row r="118" spans="2:9" x14ac:dyDescent="0.35">
      <c r="G118" s="193"/>
      <c r="H118" s="193"/>
      <c r="I118" s="193"/>
    </row>
  </sheetData>
  <mergeCells count="5">
    <mergeCell ref="B1:I1"/>
    <mergeCell ref="B5:I5"/>
    <mergeCell ref="H6:I6"/>
    <mergeCell ref="G7:H7"/>
    <mergeCell ref="I7:I8"/>
  </mergeCells>
  <pageMargins left="0.7" right="0.7" top="0.75" bottom="0.75" header="0.3" footer="0.3"/>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977"/>
  <sheetViews>
    <sheetView tabSelected="1" showWhiteSpace="0" view="pageBreakPreview" topLeftCell="A955" zoomScale="70" zoomScaleNormal="75" zoomScaleSheetLayoutView="70" zoomScalePageLayoutView="90" workbookViewId="0">
      <selection activeCell="G964" sqref="G964"/>
    </sheetView>
  </sheetViews>
  <sheetFormatPr defaultColWidth="8.81640625" defaultRowHeight="25" customHeight="1" x14ac:dyDescent="0.35"/>
  <cols>
    <col min="1" max="1" width="11.81640625" style="208" customWidth="1"/>
    <col min="2" max="2" width="10.54296875" style="209" customWidth="1"/>
    <col min="3" max="3" width="73.1796875" style="207" customWidth="1"/>
    <col min="4" max="4" width="10.54296875" style="207" customWidth="1"/>
    <col min="5" max="5" width="12.7265625" style="136" bestFit="1" customWidth="1"/>
    <col min="6" max="6" width="15.1796875" style="136" customWidth="1"/>
    <col min="7" max="7" width="17" style="136" customWidth="1"/>
    <col min="8" max="8" width="13.81640625" style="136" bestFit="1" customWidth="1"/>
    <col min="9" max="9" width="2.1796875" style="1" customWidth="1"/>
    <col min="10" max="16384" width="8.81640625" style="1"/>
  </cols>
  <sheetData>
    <row r="1" spans="1:110" s="307" customFormat="1" ht="42.5" customHeight="1" x14ac:dyDescent="0.35">
      <c r="A1" s="303"/>
      <c r="B1" s="304"/>
      <c r="C1" s="305"/>
      <c r="D1" s="305"/>
      <c r="E1" s="306"/>
      <c r="F1" s="306"/>
      <c r="G1" s="308"/>
      <c r="H1" s="306"/>
    </row>
    <row r="2" spans="1:110" s="51" customFormat="1" ht="33" customHeight="1" x14ac:dyDescent="0.35">
      <c r="A2" s="322" t="s">
        <v>2045</v>
      </c>
      <c r="B2" s="322"/>
      <c r="C2" s="322"/>
      <c r="D2" s="322"/>
      <c r="E2" s="322"/>
      <c r="F2" s="322"/>
      <c r="G2" s="322"/>
      <c r="H2" s="322"/>
    </row>
    <row r="3" spans="1:110" ht="25" customHeight="1" x14ac:dyDescent="0.35">
      <c r="A3" s="2">
        <v>2</v>
      </c>
      <c r="B3" s="2"/>
      <c r="C3" s="36" t="s">
        <v>1464</v>
      </c>
      <c r="D3" s="2"/>
      <c r="E3" s="323" t="s">
        <v>2126</v>
      </c>
      <c r="F3" s="323" t="s">
        <v>4</v>
      </c>
      <c r="G3" s="323"/>
      <c r="H3" s="323" t="s">
        <v>5</v>
      </c>
      <c r="DF3" s="50"/>
    </row>
    <row r="4" spans="1:110" ht="26.25" customHeight="1" x14ac:dyDescent="0.35">
      <c r="A4" s="2">
        <v>2.1</v>
      </c>
      <c r="B4" s="53"/>
      <c r="C4" s="54" t="s">
        <v>1465</v>
      </c>
      <c r="D4" s="55"/>
      <c r="E4" s="323"/>
      <c r="F4" s="212" t="s">
        <v>6</v>
      </c>
      <c r="G4" s="212" t="s">
        <v>2046</v>
      </c>
      <c r="H4" s="323"/>
      <c r="DF4" s="50"/>
    </row>
    <row r="5" spans="1:110" ht="50" x14ac:dyDescent="0.35">
      <c r="A5" s="2" t="s">
        <v>1671</v>
      </c>
      <c r="B5" s="53"/>
      <c r="C5" s="215" t="s">
        <v>2128</v>
      </c>
      <c r="D5" s="277" t="s">
        <v>12</v>
      </c>
      <c r="E5" s="130"/>
      <c r="F5" s="130" t="s">
        <v>1551</v>
      </c>
      <c r="G5" s="173"/>
      <c r="H5" s="173"/>
      <c r="DF5" s="50"/>
    </row>
    <row r="6" spans="1:110" ht="25" customHeight="1" x14ac:dyDescent="0.35">
      <c r="A6" s="2"/>
      <c r="B6" s="53"/>
      <c r="C6" s="56" t="s">
        <v>1467</v>
      </c>
      <c r="D6" s="55"/>
      <c r="E6" s="130"/>
      <c r="F6" s="130"/>
      <c r="G6" s="130"/>
      <c r="H6" s="130"/>
      <c r="DF6" s="50"/>
    </row>
    <row r="7" spans="1:110" ht="25" customHeight="1" x14ac:dyDescent="0.35">
      <c r="A7" s="2" t="s">
        <v>1672</v>
      </c>
      <c r="B7" s="53"/>
      <c r="C7" s="3" t="s">
        <v>1468</v>
      </c>
      <c r="D7" s="55" t="s">
        <v>24</v>
      </c>
      <c r="E7" s="130"/>
      <c r="F7" s="130" t="s">
        <v>1551</v>
      </c>
      <c r="G7" s="173"/>
      <c r="H7" s="173"/>
      <c r="DF7" s="50"/>
    </row>
    <row r="8" spans="1:110" ht="25" customHeight="1" x14ac:dyDescent="0.35">
      <c r="A8" s="2" t="s">
        <v>1673</v>
      </c>
      <c r="B8" s="53"/>
      <c r="C8" s="3" t="s">
        <v>1469</v>
      </c>
      <c r="D8" s="55" t="s">
        <v>24</v>
      </c>
      <c r="E8" s="130"/>
      <c r="F8" s="130" t="s">
        <v>1551</v>
      </c>
      <c r="G8" s="173"/>
      <c r="H8" s="173"/>
      <c r="DF8" s="50"/>
    </row>
    <row r="9" spans="1:110" ht="25" customHeight="1" x14ac:dyDescent="0.35">
      <c r="A9" s="2" t="s">
        <v>1674</v>
      </c>
      <c r="B9" s="53"/>
      <c r="C9" s="3" t="s">
        <v>1470</v>
      </c>
      <c r="D9" s="277" t="s">
        <v>12</v>
      </c>
      <c r="E9" s="130"/>
      <c r="F9" s="130" t="s">
        <v>1551</v>
      </c>
      <c r="G9" s="173"/>
      <c r="H9" s="173"/>
      <c r="DF9" s="50"/>
    </row>
    <row r="10" spans="1:110" ht="25" customHeight="1" x14ac:dyDescent="0.35">
      <c r="A10" s="2"/>
      <c r="B10" s="53"/>
      <c r="C10" s="3" t="s">
        <v>2018</v>
      </c>
      <c r="D10" s="55" t="s">
        <v>1466</v>
      </c>
      <c r="E10" s="133"/>
      <c r="F10" s="130" t="s">
        <v>1551</v>
      </c>
      <c r="G10" s="173"/>
      <c r="H10" s="310"/>
      <c r="DF10" s="50"/>
    </row>
    <row r="11" spans="1:110" ht="25" customHeight="1" x14ac:dyDescent="0.35">
      <c r="A11" s="2">
        <v>2.2000000000000002</v>
      </c>
      <c r="B11" s="53"/>
      <c r="C11" s="54" t="s">
        <v>1471</v>
      </c>
      <c r="D11" s="269"/>
      <c r="E11" s="270"/>
      <c r="F11" s="271"/>
      <c r="G11" s="271"/>
      <c r="H11" s="270"/>
      <c r="DF11" s="50"/>
    </row>
    <row r="12" spans="1:110" ht="25" customHeight="1" x14ac:dyDescent="0.35">
      <c r="A12" s="2"/>
      <c r="B12" s="53"/>
      <c r="C12" s="56" t="s">
        <v>1664</v>
      </c>
      <c r="D12" s="269"/>
      <c r="E12" s="270"/>
      <c r="F12" s="271"/>
      <c r="G12" s="271"/>
      <c r="H12" s="270"/>
      <c r="DF12" s="50"/>
    </row>
    <row r="13" spans="1:110" ht="25" customHeight="1" x14ac:dyDescent="0.35">
      <c r="A13" s="2" t="s">
        <v>1675</v>
      </c>
      <c r="B13" s="53"/>
      <c r="C13" s="3" t="s">
        <v>1472</v>
      </c>
      <c r="D13" s="26" t="s">
        <v>1492</v>
      </c>
      <c r="E13" s="130"/>
      <c r="F13" s="130">
        <v>0</v>
      </c>
      <c r="G13" s="173"/>
      <c r="H13" s="130"/>
      <c r="DF13" s="50"/>
    </row>
    <row r="14" spans="1:110" ht="25" customHeight="1" x14ac:dyDescent="0.35">
      <c r="A14" s="2" t="s">
        <v>1676</v>
      </c>
      <c r="B14" s="53"/>
      <c r="C14" s="3" t="s">
        <v>1571</v>
      </c>
      <c r="D14" s="26" t="s">
        <v>1492</v>
      </c>
      <c r="E14" s="130"/>
      <c r="F14" s="130">
        <v>0</v>
      </c>
      <c r="G14" s="173"/>
      <c r="H14" s="130"/>
      <c r="DF14" s="50"/>
    </row>
    <row r="15" spans="1:110" s="58" customFormat="1" ht="25" customHeight="1" x14ac:dyDescent="0.35">
      <c r="A15" s="2" t="s">
        <v>1677</v>
      </c>
      <c r="B15" s="57"/>
      <c r="C15" s="54" t="s">
        <v>1474</v>
      </c>
      <c r="D15" s="26" t="s">
        <v>1492</v>
      </c>
      <c r="E15" s="130"/>
      <c r="F15" s="130">
        <v>0</v>
      </c>
      <c r="G15" s="173"/>
      <c r="H15" s="130"/>
      <c r="DF15" s="59"/>
    </row>
    <row r="16" spans="1:110" ht="25" customHeight="1" x14ac:dyDescent="0.35">
      <c r="A16" s="2" t="s">
        <v>1683</v>
      </c>
      <c r="B16" s="53"/>
      <c r="C16" s="3" t="s">
        <v>1937</v>
      </c>
      <c r="D16" s="55" t="s">
        <v>24</v>
      </c>
      <c r="E16" s="130"/>
      <c r="F16" s="130" t="s">
        <v>1551</v>
      </c>
      <c r="G16" s="173"/>
      <c r="H16" s="130"/>
      <c r="DF16" s="50"/>
    </row>
    <row r="17" spans="1:110" ht="25" customHeight="1" x14ac:dyDescent="0.35">
      <c r="A17" s="2" t="s">
        <v>1684</v>
      </c>
      <c r="B17" s="53"/>
      <c r="C17" s="3" t="s">
        <v>1665</v>
      </c>
      <c r="D17" s="55" t="s">
        <v>2129</v>
      </c>
      <c r="E17" s="130"/>
      <c r="F17" s="130">
        <v>0</v>
      </c>
      <c r="G17" s="173"/>
      <c r="H17" s="130"/>
      <c r="DF17" s="50"/>
    </row>
    <row r="18" spans="1:110" ht="25" customHeight="1" x14ac:dyDescent="0.35">
      <c r="A18" s="2"/>
      <c r="B18" s="53"/>
      <c r="C18" s="56" t="s">
        <v>1477</v>
      </c>
      <c r="D18" s="269"/>
      <c r="E18" s="271"/>
      <c r="F18" s="271"/>
      <c r="G18" s="271"/>
      <c r="H18" s="271"/>
      <c r="DF18" s="50"/>
    </row>
    <row r="19" spans="1:110" ht="25" customHeight="1" x14ac:dyDescent="0.35">
      <c r="A19" s="2" t="s">
        <v>1685</v>
      </c>
      <c r="B19" s="53"/>
      <c r="C19" s="3" t="s">
        <v>1570</v>
      </c>
      <c r="D19" s="277" t="s">
        <v>1492</v>
      </c>
      <c r="E19" s="130"/>
      <c r="F19" s="130">
        <v>0</v>
      </c>
      <c r="G19" s="173"/>
      <c r="H19" s="130"/>
      <c r="DF19" s="50"/>
    </row>
    <row r="20" spans="1:110" ht="25" customHeight="1" x14ac:dyDescent="0.35">
      <c r="A20" s="2"/>
      <c r="B20" s="53"/>
      <c r="C20" s="3"/>
      <c r="D20" s="55"/>
      <c r="E20" s="133"/>
      <c r="F20" s="130"/>
      <c r="G20" s="130"/>
      <c r="H20" s="133"/>
      <c r="DF20" s="50"/>
    </row>
    <row r="21" spans="1:110" ht="25" customHeight="1" x14ac:dyDescent="0.35">
      <c r="A21" s="2"/>
      <c r="B21" s="53"/>
      <c r="C21" s="56" t="s">
        <v>1568</v>
      </c>
      <c r="D21" s="269"/>
      <c r="E21" s="270"/>
      <c r="F21" s="271"/>
      <c r="G21" s="271"/>
      <c r="H21" s="270"/>
      <c r="DF21" s="50"/>
    </row>
    <row r="22" spans="1:110" ht="25" customHeight="1" x14ac:dyDescent="0.35">
      <c r="A22" s="2" t="s">
        <v>1733</v>
      </c>
      <c r="B22" s="53"/>
      <c r="C22" s="3" t="s">
        <v>1486</v>
      </c>
      <c r="D22" s="26" t="s">
        <v>1492</v>
      </c>
      <c r="E22" s="130"/>
      <c r="F22" s="130">
        <v>0</v>
      </c>
      <c r="G22" s="173"/>
      <c r="H22" s="130"/>
      <c r="DF22" s="50"/>
    </row>
    <row r="23" spans="1:110" ht="25" customHeight="1" x14ac:dyDescent="0.35">
      <c r="A23" s="2" t="s">
        <v>1734</v>
      </c>
      <c r="B23" s="53"/>
      <c r="C23" s="3" t="s">
        <v>1938</v>
      </c>
      <c r="D23" s="55" t="s">
        <v>2129</v>
      </c>
      <c r="E23" s="130"/>
      <c r="F23" s="130">
        <v>0</v>
      </c>
      <c r="G23" s="173"/>
      <c r="H23" s="130"/>
      <c r="DF23" s="50"/>
    </row>
    <row r="24" spans="1:110" ht="25" customHeight="1" x14ac:dyDescent="0.35">
      <c r="A24" s="2" t="s">
        <v>1735</v>
      </c>
      <c r="B24" s="53"/>
      <c r="C24" s="3" t="s">
        <v>1666</v>
      </c>
      <c r="D24" s="26" t="s">
        <v>1492</v>
      </c>
      <c r="E24" s="130"/>
      <c r="F24" s="130" t="s">
        <v>1551</v>
      </c>
      <c r="G24" s="173"/>
      <c r="H24" s="130"/>
      <c r="DF24" s="50"/>
    </row>
    <row r="25" spans="1:110" ht="25" customHeight="1" x14ac:dyDescent="0.35">
      <c r="A25" s="2" t="s">
        <v>1736</v>
      </c>
      <c r="B25" s="53"/>
      <c r="C25" s="3" t="s">
        <v>1569</v>
      </c>
      <c r="D25" s="26" t="s">
        <v>1492</v>
      </c>
      <c r="E25" s="130"/>
      <c r="F25" s="130">
        <v>0</v>
      </c>
      <c r="G25" s="173"/>
      <c r="H25" s="130"/>
      <c r="DF25" s="50"/>
    </row>
    <row r="26" spans="1:110" ht="25" customHeight="1" x14ac:dyDescent="0.35">
      <c r="A26" s="2" t="s">
        <v>1737</v>
      </c>
      <c r="B26" s="53"/>
      <c r="C26" s="3" t="s">
        <v>1485</v>
      </c>
      <c r="D26" s="277" t="s">
        <v>12</v>
      </c>
      <c r="E26" s="130"/>
      <c r="F26" s="130">
        <v>0</v>
      </c>
      <c r="G26" s="173"/>
      <c r="H26" s="130"/>
      <c r="DF26" s="50"/>
    </row>
    <row r="27" spans="1:110" ht="25" customHeight="1" x14ac:dyDescent="0.35">
      <c r="A27" s="2"/>
      <c r="B27" s="53"/>
      <c r="C27" s="3"/>
      <c r="D27" s="55"/>
      <c r="E27" s="133"/>
      <c r="F27" s="130"/>
      <c r="G27" s="130"/>
      <c r="H27" s="133"/>
      <c r="DF27" s="50"/>
    </row>
    <row r="28" spans="1:110" ht="25" customHeight="1" x14ac:dyDescent="0.35">
      <c r="A28" s="2">
        <v>2.2999999999999998</v>
      </c>
      <c r="B28" s="53"/>
      <c r="C28" s="36" t="s">
        <v>1479</v>
      </c>
      <c r="D28" s="272"/>
      <c r="E28" s="270"/>
      <c r="F28" s="271"/>
      <c r="G28" s="271"/>
      <c r="H28" s="270"/>
      <c r="DF28" s="50"/>
    </row>
    <row r="29" spans="1:110" ht="25" customHeight="1" x14ac:dyDescent="0.35">
      <c r="A29" s="2" t="s">
        <v>1678</v>
      </c>
      <c r="B29" s="53"/>
      <c r="C29" s="60" t="s">
        <v>1482</v>
      </c>
      <c r="D29" s="26" t="s">
        <v>1492</v>
      </c>
      <c r="E29" s="130"/>
      <c r="F29" s="130">
        <v>0</v>
      </c>
      <c r="G29" s="173"/>
      <c r="H29" s="130"/>
      <c r="DF29" s="50"/>
    </row>
    <row r="30" spans="1:110" ht="25" customHeight="1" x14ac:dyDescent="0.35">
      <c r="A30" s="2" t="s">
        <v>1679</v>
      </c>
      <c r="B30" s="53"/>
      <c r="C30" s="3" t="s">
        <v>1667</v>
      </c>
      <c r="D30" s="26" t="s">
        <v>1492</v>
      </c>
      <c r="E30" s="130"/>
      <c r="F30" s="130">
        <v>0</v>
      </c>
      <c r="G30" s="173"/>
      <c r="H30" s="130"/>
      <c r="DF30" s="50"/>
    </row>
    <row r="31" spans="1:110" ht="25" customHeight="1" x14ac:dyDescent="0.35">
      <c r="A31" s="2"/>
      <c r="B31" s="53"/>
      <c r="C31" s="36" t="s">
        <v>1483</v>
      </c>
      <c r="D31" s="273"/>
      <c r="E31" s="271"/>
      <c r="F31" s="271"/>
      <c r="G31" s="271"/>
      <c r="H31" s="271"/>
      <c r="DF31" s="50"/>
    </row>
    <row r="32" spans="1:110" ht="25" customHeight="1" x14ac:dyDescent="0.35">
      <c r="A32" s="2" t="s">
        <v>1680</v>
      </c>
      <c r="B32" s="53"/>
      <c r="C32" s="60" t="s">
        <v>1738</v>
      </c>
      <c r="D32" s="277" t="s">
        <v>12</v>
      </c>
      <c r="E32" s="130"/>
      <c r="F32" s="130">
        <v>0</v>
      </c>
      <c r="G32" s="173"/>
      <c r="H32" s="130"/>
      <c r="DF32" s="50"/>
    </row>
    <row r="33" spans="1:110" ht="25" customHeight="1" x14ac:dyDescent="0.35">
      <c r="A33" s="2" t="s">
        <v>1681</v>
      </c>
      <c r="B33" s="53"/>
      <c r="C33" s="60" t="s">
        <v>1739</v>
      </c>
      <c r="D33" s="277" t="s">
        <v>12</v>
      </c>
      <c r="E33" s="130"/>
      <c r="F33" s="130">
        <v>0</v>
      </c>
      <c r="G33" s="173"/>
      <c r="H33" s="130"/>
      <c r="DF33" s="50"/>
    </row>
    <row r="34" spans="1:110" ht="25" customHeight="1" x14ac:dyDescent="0.35">
      <c r="A34" s="2"/>
      <c r="B34" s="53"/>
      <c r="C34" s="60"/>
      <c r="D34" s="37"/>
      <c r="E34" s="133"/>
      <c r="F34" s="130"/>
      <c r="G34" s="130"/>
      <c r="H34" s="133"/>
      <c r="DF34" s="50"/>
    </row>
    <row r="35" spans="1:110" ht="25" customHeight="1" x14ac:dyDescent="0.35">
      <c r="A35" s="2"/>
      <c r="B35" s="53"/>
      <c r="C35" s="36" t="s">
        <v>1480</v>
      </c>
      <c r="D35" s="274"/>
      <c r="E35" s="270"/>
      <c r="F35" s="271"/>
      <c r="G35" s="271"/>
      <c r="H35" s="270"/>
      <c r="DF35" s="50"/>
    </row>
    <row r="36" spans="1:110" ht="25" customHeight="1" x14ac:dyDescent="0.35">
      <c r="A36" s="2" t="s">
        <v>1686</v>
      </c>
      <c r="B36" s="53"/>
      <c r="C36" s="60" t="s">
        <v>1484</v>
      </c>
      <c r="D36" s="37" t="s">
        <v>2042</v>
      </c>
      <c r="E36" s="133"/>
      <c r="F36" s="130" t="s">
        <v>1551</v>
      </c>
      <c r="G36" s="130"/>
      <c r="H36" s="311"/>
      <c r="DF36" s="50"/>
    </row>
    <row r="37" spans="1:110" ht="25" customHeight="1" x14ac:dyDescent="0.35">
      <c r="A37" s="2"/>
      <c r="B37" s="53"/>
      <c r="C37" s="60"/>
      <c r="D37" s="60"/>
      <c r="E37" s="133"/>
      <c r="F37" s="130"/>
      <c r="G37" s="130"/>
      <c r="H37" s="133"/>
      <c r="DF37" s="50"/>
    </row>
    <row r="38" spans="1:110" ht="25" customHeight="1" x14ac:dyDescent="0.35">
      <c r="A38" s="2" t="s">
        <v>1740</v>
      </c>
      <c r="B38" s="53"/>
      <c r="C38" s="36" t="s">
        <v>1481</v>
      </c>
      <c r="D38" s="37" t="s">
        <v>17</v>
      </c>
      <c r="E38" s="130"/>
      <c r="F38" s="130">
        <v>0</v>
      </c>
      <c r="G38" s="173"/>
      <c r="H38" s="130"/>
      <c r="DF38" s="50"/>
    </row>
    <row r="39" spans="1:110" ht="25" customHeight="1" x14ac:dyDescent="0.35">
      <c r="A39" s="2"/>
      <c r="B39" s="53"/>
      <c r="C39" s="3"/>
      <c r="D39" s="55"/>
      <c r="E39" s="133"/>
      <c r="F39" s="130"/>
      <c r="G39" s="130"/>
      <c r="H39" s="133"/>
      <c r="DF39" s="50"/>
    </row>
    <row r="40" spans="1:110" ht="25" customHeight="1" x14ac:dyDescent="0.35">
      <c r="A40" s="2">
        <v>2.4</v>
      </c>
      <c r="B40" s="53"/>
      <c r="C40" s="39" t="s">
        <v>1487</v>
      </c>
      <c r="D40" s="275"/>
      <c r="E40" s="270"/>
      <c r="F40" s="271"/>
      <c r="G40" s="271"/>
      <c r="H40" s="270"/>
      <c r="DF40" s="50"/>
    </row>
    <row r="41" spans="1:110" ht="25" customHeight="1" x14ac:dyDescent="0.35">
      <c r="A41" s="2"/>
      <c r="B41" s="53"/>
      <c r="C41" s="25" t="s">
        <v>1488</v>
      </c>
      <c r="D41" s="276"/>
      <c r="E41" s="270"/>
      <c r="F41" s="271"/>
      <c r="G41" s="271"/>
      <c r="H41" s="270"/>
      <c r="DF41" s="50"/>
    </row>
    <row r="42" spans="1:110" ht="25" customHeight="1" x14ac:dyDescent="0.35">
      <c r="A42" s="2" t="s">
        <v>1682</v>
      </c>
      <c r="B42" s="53"/>
      <c r="C42" s="62" t="s">
        <v>1688</v>
      </c>
      <c r="D42" s="276"/>
      <c r="E42" s="270"/>
      <c r="F42" s="271"/>
      <c r="G42" s="271"/>
      <c r="H42" s="270"/>
      <c r="DF42" s="50"/>
    </row>
    <row r="43" spans="1:110" ht="25" customHeight="1" x14ac:dyDescent="0.35">
      <c r="A43" s="2"/>
      <c r="B43" s="53"/>
      <c r="C43" s="62" t="s">
        <v>1489</v>
      </c>
      <c r="D43" s="276"/>
      <c r="E43" s="270"/>
      <c r="F43" s="271"/>
      <c r="G43" s="271"/>
      <c r="H43" s="270"/>
      <c r="DF43" s="50"/>
    </row>
    <row r="44" spans="1:110" ht="25" customHeight="1" x14ac:dyDescent="0.35">
      <c r="A44" s="2"/>
      <c r="B44" s="53"/>
      <c r="C44" s="62" t="s">
        <v>1490</v>
      </c>
      <c r="D44" s="276"/>
      <c r="E44" s="270"/>
      <c r="F44" s="271"/>
      <c r="G44" s="271"/>
      <c r="H44" s="270"/>
      <c r="DF44" s="50"/>
    </row>
    <row r="45" spans="1:110" ht="25" customHeight="1" x14ac:dyDescent="0.35">
      <c r="A45" s="2"/>
      <c r="B45" s="53"/>
      <c r="C45" s="38" t="s">
        <v>1491</v>
      </c>
      <c r="D45" s="26" t="s">
        <v>1492</v>
      </c>
      <c r="E45" s="182"/>
      <c r="F45" s="130">
        <v>0</v>
      </c>
      <c r="G45" s="173"/>
      <c r="H45" s="174"/>
      <c r="DF45" s="50"/>
    </row>
    <row r="46" spans="1:110" ht="25" customHeight="1" x14ac:dyDescent="0.35">
      <c r="A46" s="2"/>
      <c r="B46" s="53"/>
      <c r="C46" s="38" t="s">
        <v>1493</v>
      </c>
      <c r="D46" s="26" t="s">
        <v>1492</v>
      </c>
      <c r="E46" s="130"/>
      <c r="F46" s="130">
        <v>0</v>
      </c>
      <c r="G46" s="173"/>
      <c r="H46" s="130"/>
      <c r="DF46" s="50"/>
    </row>
    <row r="47" spans="1:110" ht="25" customHeight="1" x14ac:dyDescent="0.35">
      <c r="A47" s="2"/>
      <c r="B47" s="53"/>
      <c r="C47" s="62"/>
      <c r="D47" s="26"/>
      <c r="E47" s="130"/>
      <c r="F47" s="130"/>
      <c r="G47" s="130"/>
      <c r="H47" s="130"/>
      <c r="DF47" s="50"/>
    </row>
    <row r="48" spans="1:110" ht="25" customHeight="1" x14ac:dyDescent="0.35">
      <c r="A48" s="2" t="s">
        <v>1741</v>
      </c>
      <c r="B48" s="53"/>
      <c r="C48" s="38" t="s">
        <v>1689</v>
      </c>
      <c r="D48" s="276"/>
      <c r="E48" s="271"/>
      <c r="F48" s="271"/>
      <c r="G48" s="271"/>
      <c r="H48" s="271"/>
      <c r="DF48" s="50"/>
    </row>
    <row r="49" spans="1:110" ht="25" customHeight="1" x14ac:dyDescent="0.35">
      <c r="A49" s="2"/>
      <c r="B49" s="53"/>
      <c r="C49" s="62" t="s">
        <v>1494</v>
      </c>
      <c r="D49" s="26" t="s">
        <v>1492</v>
      </c>
      <c r="E49" s="130"/>
      <c r="F49" s="130">
        <v>0</v>
      </c>
      <c r="G49" s="173"/>
      <c r="H49" s="130"/>
      <c r="DF49" s="50"/>
    </row>
    <row r="50" spans="1:110" ht="25" customHeight="1" x14ac:dyDescent="0.35">
      <c r="A50" s="2" t="s">
        <v>1742</v>
      </c>
      <c r="B50" s="53"/>
      <c r="C50" s="62" t="s">
        <v>1495</v>
      </c>
      <c r="D50" s="26" t="s">
        <v>1492</v>
      </c>
      <c r="E50" s="130"/>
      <c r="F50" s="130">
        <v>0</v>
      </c>
      <c r="G50" s="173"/>
      <c r="H50" s="130"/>
      <c r="DF50" s="50"/>
    </row>
    <row r="51" spans="1:110" ht="25" customHeight="1" x14ac:dyDescent="0.35">
      <c r="A51" s="2" t="s">
        <v>1743</v>
      </c>
      <c r="B51" s="53"/>
      <c r="C51" s="62" t="s">
        <v>1496</v>
      </c>
      <c r="D51" s="26"/>
      <c r="E51" s="130"/>
      <c r="F51" s="130"/>
      <c r="G51" s="130"/>
      <c r="H51" s="130"/>
      <c r="DF51" s="50"/>
    </row>
    <row r="52" spans="1:110" ht="25" customHeight="1" x14ac:dyDescent="0.35">
      <c r="A52" s="2"/>
      <c r="B52" s="53"/>
      <c r="C52" s="62" t="s">
        <v>1497</v>
      </c>
      <c r="D52" s="26" t="s">
        <v>1492</v>
      </c>
      <c r="E52" s="130"/>
      <c r="F52" s="130">
        <v>0</v>
      </c>
      <c r="G52" s="173"/>
      <c r="H52" s="130"/>
      <c r="DF52" s="50"/>
    </row>
    <row r="53" spans="1:110" ht="25" customHeight="1" x14ac:dyDescent="0.35">
      <c r="A53" s="2" t="s">
        <v>1744</v>
      </c>
      <c r="B53" s="53"/>
      <c r="C53" s="38" t="s">
        <v>1498</v>
      </c>
      <c r="D53" s="26"/>
      <c r="E53" s="133"/>
      <c r="F53" s="130"/>
      <c r="G53" s="130"/>
      <c r="H53" s="133"/>
      <c r="DF53" s="50"/>
    </row>
    <row r="54" spans="1:110" ht="25" customHeight="1" x14ac:dyDescent="0.35">
      <c r="A54" s="2"/>
      <c r="B54" s="53"/>
      <c r="C54" s="38" t="s">
        <v>1499</v>
      </c>
      <c r="D54" s="26"/>
      <c r="E54" s="133"/>
      <c r="F54" s="130"/>
      <c r="G54" s="130"/>
      <c r="H54" s="133"/>
      <c r="DF54" s="50"/>
    </row>
    <row r="55" spans="1:110" ht="25" customHeight="1" x14ac:dyDescent="0.35">
      <c r="A55" s="2"/>
      <c r="B55" s="53"/>
      <c r="C55" s="38" t="s">
        <v>1745</v>
      </c>
      <c r="D55" s="63"/>
      <c r="E55" s="133"/>
      <c r="F55" s="130"/>
      <c r="G55" s="130"/>
      <c r="H55" s="133"/>
      <c r="DF55" s="50"/>
    </row>
    <row r="56" spans="1:110" ht="30.75" customHeight="1" x14ac:dyDescent="0.35">
      <c r="A56" s="2"/>
      <c r="B56" s="53"/>
      <c r="C56" s="38" t="s">
        <v>1500</v>
      </c>
      <c r="D56" s="26" t="s">
        <v>1492</v>
      </c>
      <c r="E56" s="130"/>
      <c r="F56" s="130" t="s">
        <v>1551</v>
      </c>
      <c r="G56" s="173"/>
      <c r="H56" s="130"/>
      <c r="DF56" s="50"/>
    </row>
    <row r="57" spans="1:110" ht="25" customHeight="1" x14ac:dyDescent="0.35">
      <c r="A57" s="2"/>
      <c r="B57" s="53"/>
      <c r="C57" s="38" t="s">
        <v>1501</v>
      </c>
      <c r="D57" s="26"/>
      <c r="E57" s="130"/>
      <c r="F57" s="130"/>
      <c r="G57" s="130"/>
      <c r="H57" s="130"/>
      <c r="DF57" s="50"/>
    </row>
    <row r="58" spans="1:110" ht="15.5" x14ac:dyDescent="0.35">
      <c r="A58" s="2"/>
      <c r="B58" s="53"/>
      <c r="C58" s="38" t="s">
        <v>1502</v>
      </c>
      <c r="D58" s="26" t="s">
        <v>1492</v>
      </c>
      <c r="E58" s="130"/>
      <c r="F58" s="130" t="s">
        <v>1551</v>
      </c>
      <c r="G58" s="173"/>
      <c r="H58" s="130"/>
      <c r="DF58" s="50"/>
    </row>
    <row r="59" spans="1:110" ht="25" customHeight="1" x14ac:dyDescent="0.35">
      <c r="A59" s="2"/>
      <c r="B59" s="53"/>
      <c r="C59" s="38"/>
      <c r="D59" s="26"/>
      <c r="E59" s="130"/>
      <c r="F59" s="130"/>
      <c r="G59" s="130"/>
      <c r="H59" s="130"/>
      <c r="DF59" s="50"/>
    </row>
    <row r="60" spans="1:110" ht="25" customHeight="1" x14ac:dyDescent="0.35">
      <c r="A60" s="2" t="s">
        <v>1746</v>
      </c>
      <c r="B60" s="53"/>
      <c r="C60" s="39" t="s">
        <v>1498</v>
      </c>
      <c r="D60" s="26"/>
      <c r="E60" s="130"/>
      <c r="F60" s="130"/>
      <c r="G60" s="130"/>
      <c r="H60" s="130"/>
      <c r="DF60" s="50"/>
    </row>
    <row r="61" spans="1:110" ht="25" customHeight="1" x14ac:dyDescent="0.35">
      <c r="A61" s="2"/>
      <c r="B61" s="53"/>
      <c r="C61" s="39" t="s">
        <v>1503</v>
      </c>
      <c r="D61" s="26"/>
      <c r="E61" s="130"/>
      <c r="F61" s="130"/>
      <c r="G61" s="130"/>
      <c r="H61" s="130"/>
      <c r="DF61" s="50"/>
    </row>
    <row r="62" spans="1:110" ht="35.25" customHeight="1" x14ac:dyDescent="0.35">
      <c r="A62" s="2"/>
      <c r="B62" s="53"/>
      <c r="C62" s="38" t="s">
        <v>1747</v>
      </c>
      <c r="D62" s="26" t="s">
        <v>1492</v>
      </c>
      <c r="E62" s="130"/>
      <c r="F62" s="130" t="s">
        <v>1551</v>
      </c>
      <c r="G62" s="173"/>
      <c r="H62" s="130"/>
      <c r="DF62" s="50"/>
    </row>
    <row r="63" spans="1:110" ht="25" customHeight="1" x14ac:dyDescent="0.35">
      <c r="A63" s="2"/>
      <c r="B63" s="53"/>
      <c r="C63" s="64"/>
      <c r="D63" s="61"/>
      <c r="E63" s="133"/>
      <c r="F63" s="130"/>
      <c r="G63" s="130"/>
      <c r="H63" s="133"/>
      <c r="DF63" s="50"/>
    </row>
    <row r="64" spans="1:110" ht="25" customHeight="1" x14ac:dyDescent="0.35">
      <c r="A64" s="2" t="s">
        <v>1748</v>
      </c>
      <c r="B64" s="53"/>
      <c r="C64" s="39" t="s">
        <v>1504</v>
      </c>
      <c r="D64" s="61"/>
      <c r="E64" s="133"/>
      <c r="F64" s="130"/>
      <c r="G64" s="130"/>
      <c r="H64" s="133"/>
      <c r="DF64" s="50"/>
    </row>
    <row r="65" spans="1:110" ht="25" customHeight="1" x14ac:dyDescent="0.35">
      <c r="A65" s="2"/>
      <c r="B65" s="53"/>
      <c r="C65" s="62" t="s">
        <v>1749</v>
      </c>
      <c r="D65" s="26"/>
      <c r="E65" s="133"/>
      <c r="F65" s="130"/>
      <c r="G65" s="130"/>
      <c r="H65" s="133"/>
      <c r="DF65" s="50"/>
    </row>
    <row r="66" spans="1:110" ht="25" customHeight="1" x14ac:dyDescent="0.35">
      <c r="A66" s="2"/>
      <c r="B66" s="53"/>
      <c r="C66" s="62" t="s">
        <v>1505</v>
      </c>
      <c r="D66" s="26" t="s">
        <v>17</v>
      </c>
      <c r="E66" s="133"/>
      <c r="F66" s="130" t="s">
        <v>1551</v>
      </c>
      <c r="G66" s="173"/>
      <c r="H66" s="133"/>
      <c r="DF66" s="50"/>
    </row>
    <row r="67" spans="1:110" ht="25" customHeight="1" x14ac:dyDescent="0.35">
      <c r="A67" s="2"/>
      <c r="B67" s="53"/>
      <c r="C67" s="62" t="s">
        <v>1750</v>
      </c>
      <c r="D67" s="26" t="s">
        <v>17</v>
      </c>
      <c r="E67" s="133"/>
      <c r="F67" s="130" t="s">
        <v>1551</v>
      </c>
      <c r="G67" s="173"/>
      <c r="H67" s="133"/>
      <c r="DF67" s="50"/>
    </row>
    <row r="68" spans="1:110" ht="25" customHeight="1" x14ac:dyDescent="0.35">
      <c r="A68" s="2"/>
      <c r="B68" s="53"/>
      <c r="C68" s="62"/>
      <c r="D68" s="26"/>
      <c r="E68" s="133"/>
      <c r="F68" s="130"/>
      <c r="G68" s="130"/>
      <c r="H68" s="133"/>
      <c r="DF68" s="50"/>
    </row>
    <row r="69" spans="1:110" ht="25" customHeight="1" x14ac:dyDescent="0.35">
      <c r="A69" s="2" t="s">
        <v>1751</v>
      </c>
      <c r="B69" s="53"/>
      <c r="C69" s="39" t="s">
        <v>1506</v>
      </c>
      <c r="D69" s="26"/>
      <c r="E69" s="133"/>
      <c r="F69" s="130"/>
      <c r="G69" s="130"/>
      <c r="H69" s="133"/>
      <c r="DF69" s="50"/>
    </row>
    <row r="70" spans="1:110" ht="25" customHeight="1" x14ac:dyDescent="0.35">
      <c r="A70" s="2"/>
      <c r="B70" s="53"/>
      <c r="C70" s="25" t="s">
        <v>1507</v>
      </c>
      <c r="D70" s="26"/>
      <c r="E70" s="133"/>
      <c r="F70" s="130"/>
      <c r="G70" s="130"/>
      <c r="H70" s="133"/>
      <c r="DF70" s="50"/>
    </row>
    <row r="71" spans="1:110" ht="25" customHeight="1" x14ac:dyDescent="0.35">
      <c r="A71" s="2"/>
      <c r="B71" s="53"/>
      <c r="C71" s="39" t="s">
        <v>1497</v>
      </c>
      <c r="D71" s="26" t="s">
        <v>12</v>
      </c>
      <c r="E71" s="133"/>
      <c r="F71" s="130" t="s">
        <v>1551</v>
      </c>
      <c r="G71" s="173"/>
      <c r="H71" s="133"/>
      <c r="DF71" s="50"/>
    </row>
    <row r="72" spans="1:110" ht="25" customHeight="1" x14ac:dyDescent="0.35">
      <c r="A72" s="2"/>
      <c r="B72" s="53"/>
      <c r="C72" s="62"/>
      <c r="D72" s="26"/>
      <c r="E72" s="133"/>
      <c r="F72" s="130"/>
      <c r="G72" s="130"/>
      <c r="H72" s="133"/>
      <c r="DF72" s="50"/>
    </row>
    <row r="73" spans="1:110" ht="25" customHeight="1" x14ac:dyDescent="0.35">
      <c r="A73" s="2" t="s">
        <v>1752</v>
      </c>
      <c r="B73" s="53"/>
      <c r="C73" s="25" t="s">
        <v>1508</v>
      </c>
      <c r="D73" s="26"/>
      <c r="E73" s="133"/>
      <c r="F73" s="130"/>
      <c r="G73" s="130"/>
      <c r="H73" s="133"/>
      <c r="DF73" s="50"/>
    </row>
    <row r="74" spans="1:110" ht="25" customHeight="1" x14ac:dyDescent="0.35">
      <c r="A74" s="2"/>
      <c r="B74" s="53"/>
      <c r="C74" s="62" t="s">
        <v>1753</v>
      </c>
      <c r="D74" s="26" t="s">
        <v>12</v>
      </c>
      <c r="E74" s="133"/>
      <c r="F74" s="130" t="s">
        <v>1551</v>
      </c>
      <c r="G74" s="173"/>
      <c r="H74" s="133"/>
      <c r="DF74" s="50"/>
    </row>
    <row r="75" spans="1:110" ht="25" customHeight="1" x14ac:dyDescent="0.35">
      <c r="A75" s="2"/>
      <c r="B75" s="53"/>
      <c r="C75" s="62" t="s">
        <v>1754</v>
      </c>
      <c r="D75" s="26" t="s">
        <v>12</v>
      </c>
      <c r="E75" s="133"/>
      <c r="F75" s="130" t="s">
        <v>1551</v>
      </c>
      <c r="G75" s="173"/>
      <c r="H75" s="133"/>
      <c r="DF75" s="50"/>
    </row>
    <row r="76" spans="1:110" ht="25" customHeight="1" x14ac:dyDescent="0.35">
      <c r="A76" s="2"/>
      <c r="B76" s="53"/>
      <c r="C76" s="25"/>
      <c r="D76" s="26"/>
      <c r="E76" s="133"/>
      <c r="F76" s="130"/>
      <c r="G76" s="130"/>
      <c r="H76" s="133"/>
      <c r="DF76" s="50"/>
    </row>
    <row r="77" spans="1:110" ht="25" customHeight="1" x14ac:dyDescent="0.35">
      <c r="A77" s="2" t="s">
        <v>1755</v>
      </c>
      <c r="B77" s="53"/>
      <c r="C77" s="25" t="s">
        <v>1509</v>
      </c>
      <c r="D77" s="26"/>
      <c r="E77" s="133"/>
      <c r="F77" s="130"/>
      <c r="G77" s="130"/>
      <c r="H77" s="133"/>
      <c r="DF77" s="50"/>
    </row>
    <row r="78" spans="1:110" ht="25" customHeight="1" x14ac:dyDescent="0.35">
      <c r="A78" s="2"/>
      <c r="B78" s="53"/>
      <c r="C78" s="25" t="s">
        <v>1510</v>
      </c>
      <c r="D78" s="26"/>
      <c r="E78" s="133"/>
      <c r="F78" s="130"/>
      <c r="G78" s="130"/>
      <c r="H78" s="133"/>
      <c r="DF78" s="50"/>
    </row>
    <row r="79" spans="1:110" ht="25" customHeight="1" x14ac:dyDescent="0.35">
      <c r="A79" s="2"/>
      <c r="B79" s="53"/>
      <c r="C79" s="25" t="s">
        <v>1511</v>
      </c>
      <c r="D79" s="26"/>
      <c r="E79" s="133"/>
      <c r="F79" s="130"/>
      <c r="G79" s="130"/>
      <c r="H79" s="133"/>
      <c r="DF79" s="50"/>
    </row>
    <row r="80" spans="1:110" ht="25" customHeight="1" x14ac:dyDescent="0.35">
      <c r="A80" s="2"/>
      <c r="B80" s="53"/>
      <c r="C80" s="38"/>
      <c r="D80" s="26"/>
      <c r="E80" s="133"/>
      <c r="F80" s="130"/>
      <c r="G80" s="130"/>
      <c r="H80" s="133"/>
      <c r="DF80" s="50"/>
    </row>
    <row r="81" spans="1:110" ht="25" customHeight="1" x14ac:dyDescent="0.35">
      <c r="A81" s="2"/>
      <c r="B81" s="53"/>
      <c r="C81" s="38" t="s">
        <v>1756</v>
      </c>
      <c r="D81" s="26" t="s">
        <v>329</v>
      </c>
      <c r="E81" s="133"/>
      <c r="F81" s="130" t="s">
        <v>1551</v>
      </c>
      <c r="G81" s="173"/>
      <c r="H81" s="133"/>
      <c r="DF81" s="50"/>
    </row>
    <row r="82" spans="1:110" ht="25" customHeight="1" x14ac:dyDescent="0.35">
      <c r="A82" s="2"/>
      <c r="B82" s="53"/>
      <c r="C82" s="38" t="s">
        <v>1757</v>
      </c>
      <c r="D82" s="26" t="s">
        <v>329</v>
      </c>
      <c r="E82" s="133"/>
      <c r="F82" s="130" t="s">
        <v>1551</v>
      </c>
      <c r="G82" s="173"/>
      <c r="H82" s="133"/>
      <c r="DF82" s="50"/>
    </row>
    <row r="83" spans="1:110" ht="25" customHeight="1" x14ac:dyDescent="0.35">
      <c r="A83" s="2"/>
      <c r="B83" s="53"/>
      <c r="C83" s="38" t="s">
        <v>1758</v>
      </c>
      <c r="D83" s="26" t="s">
        <v>329</v>
      </c>
      <c r="E83" s="133"/>
      <c r="F83" s="130" t="s">
        <v>1551</v>
      </c>
      <c r="G83" s="173"/>
      <c r="H83" s="133"/>
      <c r="DF83" s="50"/>
    </row>
    <row r="84" spans="1:110" ht="25" customHeight="1" x14ac:dyDescent="0.35">
      <c r="A84" s="2"/>
      <c r="B84" s="53"/>
      <c r="C84" s="38" t="s">
        <v>1759</v>
      </c>
      <c r="D84" s="26"/>
      <c r="E84" s="133"/>
      <c r="F84" s="130"/>
      <c r="G84" s="130"/>
      <c r="H84" s="133"/>
      <c r="DF84" s="50"/>
    </row>
    <row r="85" spans="1:110" ht="25" customHeight="1" x14ac:dyDescent="0.35">
      <c r="A85" s="2"/>
      <c r="B85" s="53"/>
      <c r="C85" s="38" t="s">
        <v>1512</v>
      </c>
      <c r="D85" s="26"/>
      <c r="E85" s="133"/>
      <c r="F85" s="130"/>
      <c r="G85" s="130"/>
      <c r="H85" s="133"/>
      <c r="DF85" s="50"/>
    </row>
    <row r="86" spans="1:110" ht="25" customHeight="1" x14ac:dyDescent="0.35">
      <c r="A86" s="2"/>
      <c r="B86" s="53"/>
      <c r="C86" s="38" t="s">
        <v>1513</v>
      </c>
      <c r="D86" s="26" t="s">
        <v>329</v>
      </c>
      <c r="E86" s="133"/>
      <c r="F86" s="130" t="s">
        <v>1551</v>
      </c>
      <c r="G86" s="173"/>
      <c r="H86" s="133"/>
      <c r="DF86" s="50"/>
    </row>
    <row r="87" spans="1:110" ht="25" customHeight="1" x14ac:dyDescent="0.35">
      <c r="A87" s="2"/>
      <c r="B87" s="53"/>
      <c r="C87" s="3"/>
      <c r="D87" s="55"/>
      <c r="E87" s="133"/>
      <c r="F87" s="130"/>
      <c r="G87" s="130"/>
      <c r="H87" s="133"/>
      <c r="DF87" s="50"/>
    </row>
    <row r="88" spans="1:110" ht="25" customHeight="1" x14ac:dyDescent="0.35">
      <c r="A88" s="2" t="s">
        <v>1760</v>
      </c>
      <c r="B88" s="53"/>
      <c r="C88" s="65" t="s">
        <v>1514</v>
      </c>
      <c r="D88" s="278"/>
      <c r="E88" s="270"/>
      <c r="F88" s="271"/>
      <c r="G88" s="271"/>
      <c r="H88" s="270"/>
      <c r="DF88" s="50"/>
    </row>
    <row r="89" spans="1:110" ht="25" customHeight="1" x14ac:dyDescent="0.35">
      <c r="A89" s="2"/>
      <c r="B89" s="53"/>
      <c r="C89" s="65" t="s">
        <v>1515</v>
      </c>
      <c r="D89" s="279"/>
      <c r="E89" s="270"/>
      <c r="F89" s="271"/>
      <c r="G89" s="271"/>
      <c r="H89" s="270"/>
      <c r="DF89" s="50"/>
    </row>
    <row r="90" spans="1:110" ht="25" customHeight="1" x14ac:dyDescent="0.35">
      <c r="A90" s="2"/>
      <c r="B90" s="53"/>
      <c r="C90" s="67" t="s">
        <v>1761</v>
      </c>
      <c r="D90" s="279"/>
      <c r="E90" s="270"/>
      <c r="F90" s="271"/>
      <c r="G90" s="271"/>
      <c r="H90" s="270"/>
      <c r="DF90" s="50"/>
    </row>
    <row r="91" spans="1:110" ht="25" customHeight="1" x14ac:dyDescent="0.35">
      <c r="A91" s="2"/>
      <c r="B91" s="53"/>
      <c r="C91" s="67" t="s">
        <v>1516</v>
      </c>
      <c r="D91" s="66" t="s">
        <v>17</v>
      </c>
      <c r="E91" s="133"/>
      <c r="F91" s="130" t="s">
        <v>1551</v>
      </c>
      <c r="G91" s="173"/>
      <c r="H91" s="133"/>
      <c r="DF91" s="50"/>
    </row>
    <row r="92" spans="1:110" ht="25" customHeight="1" x14ac:dyDescent="0.35">
      <c r="A92" s="2"/>
      <c r="B92" s="53"/>
      <c r="C92" s="67" t="s">
        <v>1763</v>
      </c>
      <c r="D92" s="66" t="s">
        <v>17</v>
      </c>
      <c r="E92" s="133"/>
      <c r="F92" s="130" t="s">
        <v>1551</v>
      </c>
      <c r="G92" s="173"/>
      <c r="H92" s="133"/>
      <c r="DF92" s="50"/>
    </row>
    <row r="93" spans="1:110" ht="25" customHeight="1" x14ac:dyDescent="0.35">
      <c r="A93" s="2"/>
      <c r="B93" s="53"/>
      <c r="C93" s="67"/>
      <c r="D93" s="66"/>
      <c r="E93" s="133"/>
      <c r="F93" s="130"/>
      <c r="G93" s="130"/>
      <c r="H93" s="133"/>
      <c r="DF93" s="50"/>
    </row>
    <row r="94" spans="1:110" ht="25" customHeight="1" x14ac:dyDescent="0.35">
      <c r="A94" s="2"/>
      <c r="B94" s="53"/>
      <c r="C94" s="67" t="s">
        <v>1762</v>
      </c>
      <c r="D94" s="279"/>
      <c r="E94" s="270"/>
      <c r="F94" s="271"/>
      <c r="G94" s="271"/>
      <c r="H94" s="270"/>
      <c r="DF94" s="50"/>
    </row>
    <row r="95" spans="1:110" ht="25" customHeight="1" x14ac:dyDescent="0.35">
      <c r="A95" s="2"/>
      <c r="B95" s="53"/>
      <c r="C95" s="67" t="s">
        <v>1518</v>
      </c>
      <c r="D95" s="279"/>
      <c r="E95" s="270"/>
      <c r="F95" s="271"/>
      <c r="G95" s="271"/>
      <c r="H95" s="270"/>
      <c r="DF95" s="50"/>
    </row>
    <row r="96" spans="1:110" ht="25" customHeight="1" x14ac:dyDescent="0.35">
      <c r="A96" s="2"/>
      <c r="B96" s="53"/>
      <c r="C96" s="67" t="s">
        <v>1764</v>
      </c>
      <c r="D96" s="66" t="s">
        <v>1492</v>
      </c>
      <c r="E96" s="133"/>
      <c r="F96" s="130" t="s">
        <v>1551</v>
      </c>
      <c r="G96" s="173"/>
      <c r="H96" s="133"/>
      <c r="DF96" s="50"/>
    </row>
    <row r="97" spans="1:110" ht="25" customHeight="1" x14ac:dyDescent="0.35">
      <c r="A97" s="2"/>
      <c r="B97" s="53"/>
      <c r="C97" s="62" t="s">
        <v>1765</v>
      </c>
      <c r="D97" s="66" t="s">
        <v>1492</v>
      </c>
      <c r="E97" s="133"/>
      <c r="F97" s="130" t="s">
        <v>1551</v>
      </c>
      <c r="G97" s="173"/>
      <c r="H97" s="133"/>
      <c r="DF97" s="50"/>
    </row>
    <row r="98" spans="1:110" ht="25" customHeight="1" x14ac:dyDescent="0.35">
      <c r="A98" s="2"/>
      <c r="B98" s="53"/>
      <c r="C98" s="67" t="s">
        <v>1771</v>
      </c>
      <c r="D98" s="66" t="s">
        <v>1466</v>
      </c>
      <c r="E98" s="133"/>
      <c r="F98" s="130" t="s">
        <v>1551</v>
      </c>
      <c r="G98" s="173"/>
      <c r="H98" s="133"/>
      <c r="DF98" s="50"/>
    </row>
    <row r="99" spans="1:110" ht="25" customHeight="1" x14ac:dyDescent="0.35">
      <c r="A99" s="2"/>
      <c r="B99" s="53"/>
      <c r="C99" s="67" t="s">
        <v>1766</v>
      </c>
      <c r="D99" s="66" t="s">
        <v>12</v>
      </c>
      <c r="E99" s="133"/>
      <c r="F99" s="130" t="s">
        <v>1551</v>
      </c>
      <c r="G99" s="173"/>
      <c r="H99" s="133"/>
      <c r="DF99" s="50"/>
    </row>
    <row r="100" spans="1:110" ht="25" customHeight="1" x14ac:dyDescent="0.35">
      <c r="A100" s="2"/>
      <c r="B100" s="53"/>
      <c r="C100" s="67"/>
      <c r="D100" s="66"/>
      <c r="E100" s="133"/>
      <c r="F100" s="130"/>
      <c r="G100" s="130"/>
      <c r="H100" s="133"/>
      <c r="DF100" s="50"/>
    </row>
    <row r="101" spans="1:110" ht="25" customHeight="1" x14ac:dyDescent="0.35">
      <c r="A101" s="2" t="s">
        <v>1767</v>
      </c>
      <c r="B101" s="53"/>
      <c r="C101" s="65" t="s">
        <v>1519</v>
      </c>
      <c r="D101" s="66"/>
      <c r="E101" s="133"/>
      <c r="F101" s="130"/>
      <c r="G101" s="130"/>
      <c r="H101" s="133"/>
      <c r="DF101" s="50"/>
    </row>
    <row r="102" spans="1:110" ht="25" customHeight="1" x14ac:dyDescent="0.35">
      <c r="A102" s="2"/>
      <c r="B102" s="53"/>
      <c r="C102" s="67" t="s">
        <v>1768</v>
      </c>
      <c r="D102" s="66" t="s">
        <v>1520</v>
      </c>
      <c r="E102" s="130"/>
      <c r="F102" s="130" t="s">
        <v>1551</v>
      </c>
      <c r="G102" s="173"/>
      <c r="H102" s="130"/>
      <c r="DF102" s="50"/>
    </row>
    <row r="103" spans="1:110" ht="25" customHeight="1" x14ac:dyDescent="0.35">
      <c r="A103" s="2"/>
      <c r="B103" s="53"/>
      <c r="C103" s="67" t="s">
        <v>1769</v>
      </c>
      <c r="D103" s="66" t="s">
        <v>1520</v>
      </c>
      <c r="E103" s="130"/>
      <c r="F103" s="130" t="s">
        <v>1551</v>
      </c>
      <c r="G103" s="173"/>
      <c r="H103" s="130"/>
      <c r="DF103" s="50"/>
    </row>
    <row r="104" spans="1:110" ht="25" customHeight="1" x14ac:dyDescent="0.35">
      <c r="A104" s="2"/>
      <c r="B104" s="53"/>
      <c r="C104" s="67" t="s">
        <v>1770</v>
      </c>
      <c r="D104" s="66" t="s">
        <v>1520</v>
      </c>
      <c r="E104" s="130"/>
      <c r="F104" s="130" t="s">
        <v>1551</v>
      </c>
      <c r="G104" s="173"/>
      <c r="H104" s="130"/>
      <c r="DF104" s="50"/>
    </row>
    <row r="105" spans="1:110" ht="25" customHeight="1" x14ac:dyDescent="0.35">
      <c r="A105" s="2" t="s">
        <v>1772</v>
      </c>
      <c r="B105" s="53"/>
      <c r="C105" s="65" t="s">
        <v>1521</v>
      </c>
      <c r="D105" s="66"/>
      <c r="E105" s="133"/>
      <c r="F105" s="130"/>
      <c r="G105" s="130"/>
      <c r="H105" s="133"/>
      <c r="DF105" s="50"/>
    </row>
    <row r="106" spans="1:110" ht="25" customHeight="1" x14ac:dyDescent="0.35">
      <c r="A106" s="2"/>
      <c r="B106" s="53"/>
      <c r="C106" s="65" t="s">
        <v>1522</v>
      </c>
      <c r="D106" s="66"/>
      <c r="E106" s="133"/>
      <c r="F106" s="130"/>
      <c r="G106" s="130"/>
      <c r="H106" s="133"/>
      <c r="DF106" s="50"/>
    </row>
    <row r="107" spans="1:110" ht="25" customHeight="1" x14ac:dyDescent="0.35">
      <c r="A107" s="2"/>
      <c r="B107" s="53"/>
      <c r="C107" s="67" t="s">
        <v>1516</v>
      </c>
      <c r="D107" s="66" t="s">
        <v>329</v>
      </c>
      <c r="E107" s="133"/>
      <c r="F107" s="130" t="s">
        <v>1551</v>
      </c>
      <c r="G107" s="173"/>
      <c r="H107" s="133"/>
      <c r="DF107" s="50"/>
    </row>
    <row r="108" spans="1:110" ht="25" customHeight="1" x14ac:dyDescent="0.35">
      <c r="A108" s="2"/>
      <c r="B108" s="53"/>
      <c r="C108" s="67" t="s">
        <v>1517</v>
      </c>
      <c r="D108" s="66" t="s">
        <v>329</v>
      </c>
      <c r="E108" s="133"/>
      <c r="F108" s="130" t="s">
        <v>1551</v>
      </c>
      <c r="G108" s="173"/>
      <c r="H108" s="133"/>
      <c r="DF108" s="50"/>
    </row>
    <row r="109" spans="1:110" ht="25" customHeight="1" x14ac:dyDescent="0.35">
      <c r="A109" s="2"/>
      <c r="B109" s="53"/>
      <c r="C109" s="3"/>
      <c r="D109" s="55"/>
      <c r="E109" s="133"/>
      <c r="F109" s="130"/>
      <c r="G109" s="130"/>
      <c r="H109" s="133"/>
      <c r="DF109" s="50"/>
    </row>
    <row r="110" spans="1:110" ht="25" customHeight="1" x14ac:dyDescent="0.35">
      <c r="A110" s="2"/>
      <c r="B110" s="53"/>
      <c r="C110" s="39" t="s">
        <v>1523</v>
      </c>
      <c r="D110" s="61"/>
      <c r="E110" s="133"/>
      <c r="F110" s="130"/>
      <c r="G110" s="130"/>
      <c r="H110" s="133"/>
      <c r="DF110" s="50"/>
    </row>
    <row r="111" spans="1:110" ht="25" customHeight="1" x14ac:dyDescent="0.35">
      <c r="A111" s="2"/>
      <c r="B111" s="53"/>
      <c r="C111" s="25" t="s">
        <v>1524</v>
      </c>
      <c r="D111" s="26"/>
      <c r="E111" s="133"/>
      <c r="F111" s="130"/>
      <c r="G111" s="130"/>
      <c r="H111" s="133"/>
      <c r="DF111" s="50"/>
    </row>
    <row r="112" spans="1:110" ht="25" customHeight="1" x14ac:dyDescent="0.35">
      <c r="A112" s="2"/>
      <c r="B112" s="53"/>
      <c r="C112" s="25" t="s">
        <v>1525</v>
      </c>
      <c r="D112" s="26"/>
      <c r="E112" s="133"/>
      <c r="F112" s="130"/>
      <c r="G112" s="130"/>
      <c r="H112" s="133"/>
      <c r="DF112" s="50"/>
    </row>
    <row r="113" spans="1:110" ht="25" customHeight="1" x14ac:dyDescent="0.35">
      <c r="A113" s="2"/>
      <c r="B113" s="53"/>
      <c r="C113" s="25"/>
      <c r="D113" s="26"/>
      <c r="E113" s="133"/>
      <c r="F113" s="130"/>
      <c r="G113" s="130"/>
      <c r="H113" s="133"/>
      <c r="DF113" s="50"/>
    </row>
    <row r="114" spans="1:110" ht="25" customHeight="1" x14ac:dyDescent="0.35">
      <c r="A114" s="2" t="s">
        <v>1773</v>
      </c>
      <c r="B114" s="53"/>
      <c r="C114" s="25" t="s">
        <v>1526</v>
      </c>
      <c r="D114" s="26"/>
      <c r="E114" s="133"/>
      <c r="F114" s="130"/>
      <c r="G114" s="130"/>
      <c r="H114" s="133"/>
      <c r="DF114" s="50"/>
    </row>
    <row r="115" spans="1:110" ht="39.75" customHeight="1" x14ac:dyDescent="0.35">
      <c r="A115" s="2"/>
      <c r="B115" s="53"/>
      <c r="C115" s="68" t="s">
        <v>1774</v>
      </c>
      <c r="D115" s="26" t="s">
        <v>1492</v>
      </c>
      <c r="E115" s="133"/>
      <c r="F115" s="130" t="s">
        <v>1551</v>
      </c>
      <c r="G115" s="173"/>
      <c r="H115" s="133"/>
      <c r="DF115" s="50"/>
    </row>
    <row r="116" spans="1:110" ht="25" customHeight="1" x14ac:dyDescent="0.35">
      <c r="A116" s="2" t="s">
        <v>1794</v>
      </c>
      <c r="B116" s="53"/>
      <c r="C116" s="25" t="s">
        <v>1519</v>
      </c>
      <c r="D116" s="26"/>
      <c r="E116" s="133"/>
      <c r="F116" s="130"/>
      <c r="G116" s="130"/>
      <c r="H116" s="133"/>
      <c r="DF116" s="50"/>
    </row>
    <row r="117" spans="1:110" ht="25" customHeight="1" x14ac:dyDescent="0.35">
      <c r="A117" s="2"/>
      <c r="B117" s="53"/>
      <c r="C117" s="38" t="s">
        <v>1775</v>
      </c>
      <c r="D117" s="26" t="s">
        <v>1527</v>
      </c>
      <c r="E117" s="133"/>
      <c r="F117" s="133" t="s">
        <v>1551</v>
      </c>
      <c r="G117" s="173"/>
      <c r="H117" s="133"/>
      <c r="DF117" s="50"/>
    </row>
    <row r="118" spans="1:110" ht="25" customHeight="1" x14ac:dyDescent="0.35">
      <c r="A118" s="2"/>
      <c r="B118" s="53"/>
      <c r="C118" s="39"/>
      <c r="D118" s="26"/>
      <c r="E118" s="133"/>
      <c r="F118" s="133"/>
      <c r="G118" s="133"/>
      <c r="H118" s="133"/>
      <c r="DF118" s="50"/>
    </row>
    <row r="119" spans="1:110" ht="25" customHeight="1" x14ac:dyDescent="0.35">
      <c r="A119" s="2" t="s">
        <v>1795</v>
      </c>
      <c r="B119" s="53"/>
      <c r="C119" s="38" t="s">
        <v>1528</v>
      </c>
      <c r="D119" s="26"/>
      <c r="E119" s="133"/>
      <c r="F119" s="133"/>
      <c r="G119" s="133"/>
      <c r="H119" s="133"/>
      <c r="DF119" s="50"/>
    </row>
    <row r="120" spans="1:110" ht="25" customHeight="1" x14ac:dyDescent="0.35">
      <c r="A120" s="2"/>
      <c r="B120" s="53"/>
      <c r="C120" s="38" t="s">
        <v>1529</v>
      </c>
      <c r="D120" s="26" t="s">
        <v>17</v>
      </c>
      <c r="E120" s="133"/>
      <c r="F120" s="133" t="s">
        <v>1551</v>
      </c>
      <c r="G120" s="173"/>
      <c r="H120" s="133"/>
      <c r="DF120" s="50"/>
    </row>
    <row r="121" spans="1:110" ht="25" customHeight="1" x14ac:dyDescent="0.35">
      <c r="A121" s="2"/>
      <c r="B121" s="53"/>
      <c r="C121" s="3"/>
      <c r="D121" s="55"/>
      <c r="E121" s="133"/>
      <c r="F121" s="130"/>
      <c r="G121" s="130"/>
      <c r="H121" s="133"/>
      <c r="DF121" s="50"/>
    </row>
    <row r="122" spans="1:110" ht="25" customHeight="1" x14ac:dyDescent="0.35">
      <c r="A122" s="2">
        <v>2.5</v>
      </c>
      <c r="B122" s="53"/>
      <c r="C122" s="216" t="s">
        <v>1530</v>
      </c>
      <c r="D122" s="74"/>
      <c r="E122" s="133"/>
      <c r="F122" s="130"/>
      <c r="G122" s="130"/>
      <c r="H122" s="133"/>
      <c r="DF122" s="50"/>
    </row>
    <row r="123" spans="1:110" ht="25" customHeight="1" x14ac:dyDescent="0.35">
      <c r="A123" s="2" t="s">
        <v>1687</v>
      </c>
      <c r="B123" s="53"/>
      <c r="C123" s="217" t="s">
        <v>1465</v>
      </c>
      <c r="D123" s="74"/>
      <c r="E123" s="133"/>
      <c r="F123" s="130"/>
      <c r="G123" s="130"/>
      <c r="H123" s="133"/>
      <c r="DF123" s="50"/>
    </row>
    <row r="124" spans="1:110" ht="36.75" customHeight="1" x14ac:dyDescent="0.35">
      <c r="A124" s="2"/>
      <c r="B124" s="53"/>
      <c r="C124" s="218" t="s">
        <v>1531</v>
      </c>
      <c r="D124" s="74" t="s">
        <v>1574</v>
      </c>
      <c r="E124" s="133"/>
      <c r="F124" s="130" t="s">
        <v>1551</v>
      </c>
      <c r="G124" s="173"/>
      <c r="H124" s="133"/>
      <c r="DF124" s="50"/>
    </row>
    <row r="125" spans="1:110" ht="25" customHeight="1" x14ac:dyDescent="0.35">
      <c r="A125" s="2"/>
      <c r="B125" s="53"/>
      <c r="C125" s="219"/>
      <c r="D125" s="74"/>
      <c r="E125" s="133"/>
      <c r="F125" s="130"/>
      <c r="G125" s="130"/>
      <c r="H125" s="133"/>
      <c r="DF125" s="50"/>
    </row>
    <row r="126" spans="1:110" ht="25" customHeight="1" x14ac:dyDescent="0.35">
      <c r="A126" s="2" t="s">
        <v>1776</v>
      </c>
      <c r="B126" s="53"/>
      <c r="C126" s="220" t="s">
        <v>1532</v>
      </c>
      <c r="D126" s="74"/>
      <c r="E126" s="133"/>
      <c r="F126" s="130"/>
      <c r="G126" s="130"/>
      <c r="H126" s="133"/>
      <c r="DF126" s="50"/>
    </row>
    <row r="127" spans="1:110" ht="25" customHeight="1" x14ac:dyDescent="0.35">
      <c r="A127" s="2"/>
      <c r="B127" s="53"/>
      <c r="C127" s="219"/>
      <c r="D127" s="74"/>
      <c r="E127" s="133"/>
      <c r="F127" s="130"/>
      <c r="G127" s="130"/>
      <c r="H127" s="133"/>
      <c r="DF127" s="50"/>
    </row>
    <row r="128" spans="1:110" ht="25" customHeight="1" x14ac:dyDescent="0.35">
      <c r="A128" s="2" t="s">
        <v>1778</v>
      </c>
      <c r="B128" s="53"/>
      <c r="C128" s="221" t="s">
        <v>1533</v>
      </c>
      <c r="D128" s="74"/>
      <c r="E128" s="133"/>
      <c r="F128" s="130"/>
      <c r="G128" s="130"/>
      <c r="H128" s="133"/>
      <c r="DF128" s="50"/>
    </row>
    <row r="129" spans="1:110" ht="25" customHeight="1" x14ac:dyDescent="0.35">
      <c r="A129" s="2"/>
      <c r="B129" s="53"/>
      <c r="C129" s="219"/>
      <c r="D129" s="74"/>
      <c r="E129" s="133"/>
      <c r="F129" s="130"/>
      <c r="G129" s="130"/>
      <c r="H129" s="133"/>
      <c r="DF129" s="50"/>
    </row>
    <row r="130" spans="1:110" ht="14.5" x14ac:dyDescent="0.35">
      <c r="A130" s="2"/>
      <c r="B130" s="53"/>
      <c r="C130" s="222" t="s">
        <v>1534</v>
      </c>
      <c r="D130" s="74"/>
      <c r="E130" s="133"/>
      <c r="F130" s="130"/>
      <c r="G130" s="130"/>
      <c r="H130" s="133"/>
      <c r="DF130" s="50"/>
    </row>
    <row r="131" spans="1:110" ht="25" customHeight="1" x14ac:dyDescent="0.35">
      <c r="A131" s="2"/>
      <c r="B131" s="53"/>
      <c r="C131" s="218" t="s">
        <v>1790</v>
      </c>
      <c r="D131" s="71" t="s">
        <v>1921</v>
      </c>
      <c r="E131" s="133"/>
      <c r="F131" s="133" t="s">
        <v>1551</v>
      </c>
      <c r="G131" s="173"/>
      <c r="H131" s="133"/>
      <c r="DF131" s="50"/>
    </row>
    <row r="132" spans="1:110" ht="25" customHeight="1" x14ac:dyDescent="0.35">
      <c r="A132" s="2"/>
      <c r="B132" s="53"/>
      <c r="C132" s="218" t="s">
        <v>1791</v>
      </c>
      <c r="D132" s="71"/>
      <c r="E132" s="133"/>
      <c r="F132" s="130"/>
      <c r="G132" s="130"/>
      <c r="H132" s="133"/>
      <c r="DF132" s="50"/>
    </row>
    <row r="133" spans="1:110" ht="25" customHeight="1" x14ac:dyDescent="0.35">
      <c r="A133" s="2"/>
      <c r="B133" s="53"/>
      <c r="C133" s="218" t="s">
        <v>1535</v>
      </c>
      <c r="D133" s="71"/>
      <c r="E133" s="133"/>
      <c r="F133" s="130"/>
      <c r="G133" s="130"/>
      <c r="H133" s="133"/>
      <c r="DF133" s="50"/>
    </row>
    <row r="134" spans="1:110" ht="25" customHeight="1" x14ac:dyDescent="0.35">
      <c r="A134" s="2"/>
      <c r="B134" s="53"/>
      <c r="C134" s="218" t="s">
        <v>1777</v>
      </c>
      <c r="D134" s="71"/>
      <c r="E134" s="133"/>
      <c r="F134" s="130"/>
      <c r="G134" s="130"/>
      <c r="H134" s="133"/>
      <c r="DF134" s="50"/>
    </row>
    <row r="135" spans="1:110" ht="25" customHeight="1" x14ac:dyDescent="0.35">
      <c r="A135" s="2"/>
      <c r="B135" s="53"/>
      <c r="C135" s="223" t="s">
        <v>1796</v>
      </c>
      <c r="D135" s="71" t="s">
        <v>1921</v>
      </c>
      <c r="E135" s="133"/>
      <c r="F135" s="130" t="s">
        <v>1551</v>
      </c>
      <c r="G135" s="173"/>
      <c r="H135" s="133"/>
      <c r="DF135" s="50"/>
    </row>
    <row r="136" spans="1:110" ht="25" customHeight="1" x14ac:dyDescent="0.35">
      <c r="A136" s="2"/>
      <c r="B136" s="53"/>
      <c r="C136" s="223" t="s">
        <v>1797</v>
      </c>
      <c r="D136" s="71" t="s">
        <v>1921</v>
      </c>
      <c r="E136" s="133"/>
      <c r="F136" s="130" t="s">
        <v>1551</v>
      </c>
      <c r="G136" s="173"/>
      <c r="H136" s="133"/>
      <c r="DF136" s="50"/>
    </row>
    <row r="137" spans="1:110" ht="25" customHeight="1" x14ac:dyDescent="0.35">
      <c r="A137" s="2"/>
      <c r="B137" s="53"/>
      <c r="C137" s="223"/>
      <c r="D137" s="69"/>
      <c r="E137" s="133"/>
      <c r="F137" s="130"/>
      <c r="G137" s="130"/>
      <c r="H137" s="133"/>
      <c r="DF137" s="50"/>
    </row>
    <row r="138" spans="1:110" ht="25" customHeight="1" x14ac:dyDescent="0.35">
      <c r="A138" s="2"/>
      <c r="B138" s="53"/>
      <c r="C138" s="70" t="s">
        <v>1472</v>
      </c>
      <c r="D138" s="69" t="s">
        <v>1476</v>
      </c>
      <c r="E138" s="133"/>
      <c r="F138" s="130" t="s">
        <v>1551</v>
      </c>
      <c r="G138" s="173"/>
      <c r="H138" s="133"/>
      <c r="DF138" s="50"/>
    </row>
    <row r="139" spans="1:110" ht="25" customHeight="1" x14ac:dyDescent="0.35">
      <c r="A139" s="2"/>
      <c r="B139" s="53"/>
      <c r="C139" s="70" t="s">
        <v>1475</v>
      </c>
      <c r="D139" s="69" t="s">
        <v>1476</v>
      </c>
      <c r="E139" s="133"/>
      <c r="F139" s="130" t="s">
        <v>1551</v>
      </c>
      <c r="G139" s="173"/>
      <c r="H139" s="133"/>
      <c r="DF139" s="50"/>
    </row>
    <row r="140" spans="1:110" ht="25" customHeight="1" x14ac:dyDescent="0.35">
      <c r="A140" s="2"/>
      <c r="B140" s="53"/>
      <c r="C140" s="70" t="s">
        <v>1474</v>
      </c>
      <c r="D140" s="69" t="s">
        <v>1476</v>
      </c>
      <c r="E140" s="133"/>
      <c r="F140" s="130" t="s">
        <v>1551</v>
      </c>
      <c r="G140" s="173"/>
      <c r="H140" s="133"/>
      <c r="DF140" s="50"/>
    </row>
    <row r="141" spans="1:110" ht="25" customHeight="1" x14ac:dyDescent="0.35">
      <c r="A141" s="2"/>
      <c r="B141" s="53"/>
      <c r="C141" s="70" t="s">
        <v>1473</v>
      </c>
      <c r="D141" s="69" t="s">
        <v>1476</v>
      </c>
      <c r="E141" s="133"/>
      <c r="F141" s="130" t="s">
        <v>1551</v>
      </c>
      <c r="G141" s="173"/>
      <c r="H141" s="133"/>
      <c r="DF141" s="50"/>
    </row>
    <row r="142" spans="1:110" ht="25" customHeight="1" x14ac:dyDescent="0.35">
      <c r="A142" s="2"/>
      <c r="B142" s="53"/>
      <c r="C142" s="3"/>
      <c r="D142" s="55"/>
      <c r="E142" s="133"/>
      <c r="F142" s="130"/>
      <c r="G142" s="130"/>
      <c r="H142" s="133"/>
      <c r="DF142" s="50"/>
    </row>
    <row r="143" spans="1:110" ht="25" customHeight="1" x14ac:dyDescent="0.35">
      <c r="A143" s="2"/>
      <c r="B143" s="53"/>
      <c r="C143" s="219"/>
      <c r="D143" s="74"/>
      <c r="E143" s="133"/>
      <c r="F143" s="130"/>
      <c r="G143" s="130"/>
      <c r="H143" s="133"/>
      <c r="DF143" s="50"/>
    </row>
    <row r="144" spans="1:110" ht="25" customHeight="1" x14ac:dyDescent="0.35">
      <c r="A144" s="2" t="s">
        <v>1779</v>
      </c>
      <c r="B144" s="53"/>
      <c r="C144" s="224" t="s">
        <v>1538</v>
      </c>
      <c r="D144" s="74"/>
      <c r="E144" s="133"/>
      <c r="F144" s="130"/>
      <c r="G144" s="130"/>
      <c r="H144" s="133"/>
      <c r="DF144" s="50"/>
    </row>
    <row r="145" spans="1:110" ht="25" customHeight="1" x14ac:dyDescent="0.35">
      <c r="A145" s="2"/>
      <c r="B145" s="53"/>
      <c r="C145" s="225"/>
      <c r="D145" s="74"/>
      <c r="E145" s="133"/>
      <c r="F145" s="130"/>
      <c r="G145" s="130"/>
      <c r="H145" s="133"/>
      <c r="DF145" s="50"/>
    </row>
    <row r="146" spans="1:110" ht="25" customHeight="1" x14ac:dyDescent="0.35">
      <c r="A146" s="2"/>
      <c r="B146" s="53"/>
      <c r="C146" s="70" t="s">
        <v>1572</v>
      </c>
      <c r="D146" s="74"/>
      <c r="E146" s="133"/>
      <c r="F146" s="130"/>
      <c r="G146" s="130"/>
      <c r="H146" s="133"/>
      <c r="DF146" s="50"/>
    </row>
    <row r="147" spans="1:110" ht="25" customHeight="1" x14ac:dyDescent="0.35">
      <c r="A147" s="2"/>
      <c r="B147" s="53"/>
      <c r="C147" s="221" t="s">
        <v>1539</v>
      </c>
      <c r="D147" s="74"/>
      <c r="E147" s="133"/>
      <c r="F147" s="130"/>
      <c r="G147" s="130"/>
      <c r="H147" s="133"/>
      <c r="DF147" s="50"/>
    </row>
    <row r="148" spans="1:110" ht="25" customHeight="1" x14ac:dyDescent="0.35">
      <c r="A148" s="2"/>
      <c r="B148" s="53"/>
      <c r="C148" s="218" t="s">
        <v>1793</v>
      </c>
      <c r="D148" s="71" t="s">
        <v>1476</v>
      </c>
      <c r="E148" s="133"/>
      <c r="F148" s="130" t="s">
        <v>1551</v>
      </c>
      <c r="G148" s="173"/>
      <c r="H148" s="133"/>
      <c r="DF148" s="50"/>
    </row>
    <row r="149" spans="1:110" ht="25" customHeight="1" x14ac:dyDescent="0.35">
      <c r="A149" s="2"/>
      <c r="B149" s="53"/>
      <c r="C149" s="218" t="s">
        <v>1792</v>
      </c>
      <c r="D149" s="71" t="s">
        <v>1476</v>
      </c>
      <c r="E149" s="133"/>
      <c r="F149" s="130" t="s">
        <v>1551</v>
      </c>
      <c r="G149" s="173"/>
      <c r="H149" s="133"/>
      <c r="DF149" s="50"/>
    </row>
    <row r="150" spans="1:110" ht="25" customHeight="1" x14ac:dyDescent="0.35">
      <c r="A150" s="2"/>
      <c r="B150" s="53"/>
      <c r="C150" s="218"/>
      <c r="D150" s="71"/>
      <c r="E150" s="133"/>
      <c r="F150" s="130"/>
      <c r="G150" s="130"/>
      <c r="H150" s="133"/>
      <c r="DF150" s="50"/>
    </row>
    <row r="151" spans="1:110" ht="25" customHeight="1" x14ac:dyDescent="0.35">
      <c r="A151" s="2"/>
      <c r="B151" s="53"/>
      <c r="C151" s="224" t="s">
        <v>1540</v>
      </c>
      <c r="D151" s="213"/>
      <c r="E151" s="133"/>
      <c r="F151" s="130"/>
      <c r="G151" s="130"/>
      <c r="H151" s="133"/>
      <c r="DF151" s="50"/>
    </row>
    <row r="152" spans="1:110" ht="25" customHeight="1" x14ac:dyDescent="0.35">
      <c r="A152" s="2" t="s">
        <v>1780</v>
      </c>
      <c r="B152" s="53"/>
      <c r="C152" s="221" t="s">
        <v>1541</v>
      </c>
      <c r="D152" s="214"/>
      <c r="E152" s="133"/>
      <c r="F152" s="130"/>
      <c r="G152" s="130"/>
      <c r="H152" s="133"/>
      <c r="DF152" s="50"/>
    </row>
    <row r="153" spans="1:110" ht="25" customHeight="1" x14ac:dyDescent="0.35">
      <c r="A153" s="2" t="s">
        <v>1783</v>
      </c>
      <c r="B153" s="53"/>
      <c r="C153" s="218" t="s">
        <v>1542</v>
      </c>
      <c r="D153" s="213"/>
      <c r="E153" s="133"/>
      <c r="F153" s="130"/>
      <c r="G153" s="130"/>
      <c r="H153" s="133"/>
      <c r="DF153" s="50"/>
    </row>
    <row r="154" spans="1:110" ht="25" customHeight="1" x14ac:dyDescent="0.35">
      <c r="A154" s="2"/>
      <c r="B154" s="53"/>
      <c r="C154" s="218" t="s">
        <v>1543</v>
      </c>
      <c r="D154" s="71" t="s">
        <v>330</v>
      </c>
      <c r="E154" s="133"/>
      <c r="F154" s="130" t="s">
        <v>1551</v>
      </c>
      <c r="G154" s="173"/>
      <c r="H154" s="311"/>
      <c r="DF154" s="50"/>
    </row>
    <row r="155" spans="1:110" ht="25" customHeight="1" x14ac:dyDescent="0.35">
      <c r="A155" s="2"/>
      <c r="B155" s="53"/>
      <c r="C155" s="218" t="s">
        <v>1544</v>
      </c>
      <c r="D155" s="71" t="s">
        <v>330</v>
      </c>
      <c r="E155" s="133"/>
      <c r="F155" s="130" t="s">
        <v>1551</v>
      </c>
      <c r="G155" s="173"/>
      <c r="H155" s="311"/>
      <c r="DF155" s="50"/>
    </row>
    <row r="156" spans="1:110" ht="25" customHeight="1" x14ac:dyDescent="0.35">
      <c r="A156" s="2"/>
      <c r="B156" s="53"/>
      <c r="C156" s="218"/>
      <c r="D156" s="213"/>
      <c r="E156" s="133"/>
      <c r="F156" s="130"/>
      <c r="G156" s="130"/>
      <c r="H156" s="133"/>
      <c r="DF156" s="50"/>
    </row>
    <row r="157" spans="1:110" ht="25" customHeight="1" x14ac:dyDescent="0.35">
      <c r="A157" s="2" t="s">
        <v>1784</v>
      </c>
      <c r="B157" s="53"/>
      <c r="C157" s="218" t="s">
        <v>1545</v>
      </c>
      <c r="D157" s="71" t="s">
        <v>330</v>
      </c>
      <c r="E157" s="133"/>
      <c r="F157" s="130" t="s">
        <v>1551</v>
      </c>
      <c r="G157" s="173"/>
      <c r="H157" s="133"/>
      <c r="DF157" s="50"/>
    </row>
    <row r="158" spans="1:110" ht="25" customHeight="1" x14ac:dyDescent="0.35">
      <c r="A158" s="2"/>
      <c r="B158" s="53"/>
      <c r="C158" s="218"/>
      <c r="D158" s="71"/>
      <c r="E158" s="133"/>
      <c r="F158" s="130"/>
      <c r="G158" s="130"/>
      <c r="H158" s="133"/>
      <c r="DF158" s="50"/>
    </row>
    <row r="159" spans="1:110" ht="25" customHeight="1" x14ac:dyDescent="0.35">
      <c r="A159" s="2" t="s">
        <v>1785</v>
      </c>
      <c r="B159" s="53"/>
      <c r="C159" s="218" t="s">
        <v>1546</v>
      </c>
      <c r="D159" s="213" t="s">
        <v>330</v>
      </c>
      <c r="E159" s="133"/>
      <c r="F159" s="130" t="s">
        <v>1551</v>
      </c>
      <c r="G159" s="173"/>
      <c r="H159" s="133"/>
      <c r="DF159" s="50"/>
    </row>
    <row r="160" spans="1:110" ht="25" customHeight="1" x14ac:dyDescent="0.35">
      <c r="A160" s="2" t="s">
        <v>1786</v>
      </c>
      <c r="B160" s="53"/>
      <c r="C160" s="218" t="s">
        <v>1547</v>
      </c>
      <c r="D160" s="213" t="s">
        <v>330</v>
      </c>
      <c r="E160" s="133"/>
      <c r="F160" s="130" t="s">
        <v>1551</v>
      </c>
      <c r="G160" s="173"/>
      <c r="H160" s="133"/>
      <c r="DF160" s="50"/>
    </row>
    <row r="161" spans="1:110" ht="25" customHeight="1" x14ac:dyDescent="0.35">
      <c r="A161" s="2"/>
      <c r="B161" s="53"/>
      <c r="C161" s="218"/>
      <c r="D161" s="213"/>
      <c r="E161" s="133"/>
      <c r="F161" s="130"/>
      <c r="G161" s="130"/>
      <c r="H161" s="133"/>
      <c r="DF161" s="50"/>
    </row>
    <row r="162" spans="1:110" ht="25" customHeight="1" x14ac:dyDescent="0.35">
      <c r="A162" s="2" t="s">
        <v>1787</v>
      </c>
      <c r="B162" s="53"/>
      <c r="C162" s="218" t="s">
        <v>1548</v>
      </c>
      <c r="D162" s="213"/>
      <c r="E162" s="133"/>
      <c r="F162" s="130"/>
      <c r="G162" s="130"/>
      <c r="H162" s="133"/>
      <c r="DF162" s="50"/>
    </row>
    <row r="163" spans="1:110" ht="25" customHeight="1" x14ac:dyDescent="0.35">
      <c r="A163" s="2"/>
      <c r="B163" s="53"/>
      <c r="C163" s="218" t="s">
        <v>1549</v>
      </c>
      <c r="D163" s="213" t="s">
        <v>1537</v>
      </c>
      <c r="E163" s="133"/>
      <c r="F163" s="130" t="s">
        <v>1551</v>
      </c>
      <c r="G163" s="173"/>
      <c r="H163" s="133"/>
      <c r="DF163" s="50"/>
    </row>
    <row r="164" spans="1:110" ht="25" customHeight="1" x14ac:dyDescent="0.35">
      <c r="A164" s="2"/>
      <c r="B164" s="53"/>
      <c r="C164" s="218"/>
      <c r="D164" s="213"/>
      <c r="E164" s="133"/>
      <c r="F164" s="130"/>
      <c r="G164" s="130"/>
      <c r="H164" s="133"/>
      <c r="DF164" s="50"/>
    </row>
    <row r="165" spans="1:110" ht="25" customHeight="1" x14ac:dyDescent="0.35">
      <c r="A165" s="2" t="s">
        <v>1788</v>
      </c>
      <c r="B165" s="53"/>
      <c r="C165" s="218" t="s">
        <v>1536</v>
      </c>
      <c r="D165" s="71" t="s">
        <v>1537</v>
      </c>
      <c r="E165" s="133"/>
      <c r="F165" s="130" t="s">
        <v>1551</v>
      </c>
      <c r="G165" s="173"/>
      <c r="H165" s="133"/>
      <c r="DF165" s="50"/>
    </row>
    <row r="166" spans="1:110" ht="25" customHeight="1" x14ac:dyDescent="0.35">
      <c r="A166" s="2" t="s">
        <v>1789</v>
      </c>
      <c r="B166" s="53"/>
      <c r="C166" s="218" t="s">
        <v>1573</v>
      </c>
      <c r="D166" s="71" t="s">
        <v>17</v>
      </c>
      <c r="E166" s="133"/>
      <c r="F166" s="130" t="s">
        <v>1551</v>
      </c>
      <c r="G166" s="173"/>
      <c r="H166" s="133"/>
      <c r="DF166" s="50"/>
    </row>
    <row r="167" spans="1:110" ht="25" customHeight="1" x14ac:dyDescent="0.35">
      <c r="A167" s="2">
        <v>2.6</v>
      </c>
      <c r="B167" s="53"/>
      <c r="C167" s="72" t="s">
        <v>1550</v>
      </c>
      <c r="D167" s="72"/>
      <c r="E167" s="177"/>
      <c r="F167" s="183"/>
      <c r="G167" s="312"/>
      <c r="H167" s="177"/>
      <c r="DF167" s="50"/>
    </row>
    <row r="168" spans="1:110" ht="25" customHeight="1" x14ac:dyDescent="0.35">
      <c r="A168" s="2" t="s">
        <v>1781</v>
      </c>
      <c r="B168" s="53"/>
      <c r="C168" s="73" t="s">
        <v>1669</v>
      </c>
      <c r="D168" s="74" t="s">
        <v>1466</v>
      </c>
      <c r="E168" s="133"/>
      <c r="F168" s="130" t="s">
        <v>1551</v>
      </c>
      <c r="G168" s="173"/>
      <c r="H168" s="133"/>
      <c r="DF168" s="50"/>
    </row>
    <row r="169" spans="1:110" ht="33" customHeight="1" x14ac:dyDescent="0.35">
      <c r="A169" s="34" t="s">
        <v>1782</v>
      </c>
      <c r="B169" s="226"/>
      <c r="C169" s="73" t="s">
        <v>1668</v>
      </c>
      <c r="D169" s="74" t="s">
        <v>1466</v>
      </c>
      <c r="E169" s="133"/>
      <c r="F169" s="130" t="s">
        <v>1551</v>
      </c>
      <c r="G169" s="173"/>
      <c r="H169" s="311"/>
      <c r="DF169" s="50"/>
    </row>
    <row r="170" spans="1:110" ht="25" customHeight="1" x14ac:dyDescent="0.35">
      <c r="A170" s="319" t="s">
        <v>1957</v>
      </c>
      <c r="B170" s="319"/>
      <c r="C170" s="319"/>
      <c r="D170" s="34"/>
      <c r="F170" s="138"/>
      <c r="G170" s="131"/>
      <c r="DF170" s="50"/>
    </row>
    <row r="171" spans="1:110" ht="25" customHeight="1" x14ac:dyDescent="0.35">
      <c r="A171" s="321" t="s">
        <v>0</v>
      </c>
      <c r="B171" s="320" t="s">
        <v>1</v>
      </c>
      <c r="C171" s="320" t="s">
        <v>2</v>
      </c>
      <c r="D171" s="320" t="s">
        <v>3</v>
      </c>
      <c r="E171" s="323" t="s">
        <v>5</v>
      </c>
      <c r="F171" s="323" t="s">
        <v>4</v>
      </c>
      <c r="G171" s="323"/>
      <c r="H171" s="323" t="s">
        <v>5</v>
      </c>
      <c r="DF171" s="50"/>
    </row>
    <row r="172" spans="1:110" ht="25" customHeight="1" x14ac:dyDescent="0.35">
      <c r="A172" s="321"/>
      <c r="B172" s="320"/>
      <c r="C172" s="320"/>
      <c r="D172" s="320"/>
      <c r="E172" s="323"/>
      <c r="F172" s="212" t="s">
        <v>6</v>
      </c>
      <c r="G172" s="212" t="s">
        <v>2046</v>
      </c>
      <c r="H172" s="323"/>
      <c r="DF172" s="50"/>
    </row>
    <row r="173" spans="1:110" ht="25" customHeight="1" x14ac:dyDescent="0.35">
      <c r="A173" s="75">
        <v>3</v>
      </c>
      <c r="B173" s="9"/>
      <c r="C173" s="10" t="s">
        <v>13</v>
      </c>
      <c r="D173" s="7"/>
      <c r="E173" s="133"/>
      <c r="F173" s="130"/>
      <c r="G173" s="130"/>
      <c r="H173" s="133"/>
      <c r="DF173" s="50"/>
    </row>
    <row r="174" spans="1:110" ht="25" customHeight="1" x14ac:dyDescent="0.35">
      <c r="A174" s="34">
        <v>3.1</v>
      </c>
      <c r="B174" s="76"/>
      <c r="C174" s="6" t="s">
        <v>14</v>
      </c>
      <c r="D174" s="55"/>
      <c r="E174" s="133"/>
      <c r="F174" s="130"/>
      <c r="G174" s="130"/>
      <c r="H174" s="133"/>
      <c r="DF174" s="50"/>
    </row>
    <row r="175" spans="1:110" ht="25" customHeight="1" x14ac:dyDescent="0.35">
      <c r="A175" s="28" t="s">
        <v>15</v>
      </c>
      <c r="B175" s="76"/>
      <c r="C175" s="6" t="s">
        <v>16</v>
      </c>
      <c r="D175" s="7" t="s">
        <v>17</v>
      </c>
      <c r="E175" s="133"/>
      <c r="F175" s="130" t="s">
        <v>1551</v>
      </c>
      <c r="G175" s="173"/>
      <c r="H175" s="133"/>
      <c r="DF175" s="50"/>
    </row>
    <row r="176" spans="1:110" ht="25" customHeight="1" x14ac:dyDescent="0.35">
      <c r="A176" s="28" t="s">
        <v>18</v>
      </c>
      <c r="B176" s="76"/>
      <c r="C176" s="6" t="s">
        <v>19</v>
      </c>
      <c r="D176" s="7" t="s">
        <v>17</v>
      </c>
      <c r="E176" s="133"/>
      <c r="F176" s="130" t="s">
        <v>1551</v>
      </c>
      <c r="G176" s="173"/>
      <c r="H176" s="133"/>
      <c r="DF176" s="50"/>
    </row>
    <row r="177" spans="1:110" ht="25" customHeight="1" x14ac:dyDescent="0.35">
      <c r="A177" s="28" t="s">
        <v>20</v>
      </c>
      <c r="B177" s="76"/>
      <c r="C177" s="6" t="s">
        <v>21</v>
      </c>
      <c r="D177" s="7" t="s">
        <v>17</v>
      </c>
      <c r="E177" s="133"/>
      <c r="F177" s="130" t="s">
        <v>1551</v>
      </c>
      <c r="G177" s="173"/>
      <c r="H177" s="133"/>
      <c r="DF177" s="50"/>
    </row>
    <row r="178" spans="1:110" ht="25" customHeight="1" x14ac:dyDescent="0.35">
      <c r="A178" s="28" t="s">
        <v>22</v>
      </c>
      <c r="B178" s="76"/>
      <c r="C178" s="6" t="s">
        <v>23</v>
      </c>
      <c r="D178" s="7" t="s">
        <v>24</v>
      </c>
      <c r="E178" s="133"/>
      <c r="F178" s="130" t="s">
        <v>1551</v>
      </c>
      <c r="G178" s="173"/>
      <c r="H178" s="133"/>
      <c r="DF178" s="50"/>
    </row>
    <row r="179" spans="1:110" ht="25" customHeight="1" x14ac:dyDescent="0.35">
      <c r="A179" s="28" t="s">
        <v>25</v>
      </c>
      <c r="B179" s="76"/>
      <c r="C179" s="6" t="s">
        <v>26</v>
      </c>
      <c r="D179" s="7" t="s">
        <v>17</v>
      </c>
      <c r="E179" s="133"/>
      <c r="F179" s="130" t="s">
        <v>1551</v>
      </c>
      <c r="G179" s="173"/>
      <c r="H179" s="133"/>
      <c r="DF179" s="50"/>
    </row>
    <row r="180" spans="1:110" ht="25" customHeight="1" x14ac:dyDescent="0.35">
      <c r="A180" s="28" t="s">
        <v>27</v>
      </c>
      <c r="B180" s="76"/>
      <c r="C180" s="6" t="s">
        <v>28</v>
      </c>
      <c r="D180" s="7" t="s">
        <v>17</v>
      </c>
      <c r="E180" s="133"/>
      <c r="F180" s="130" t="s">
        <v>1551</v>
      </c>
      <c r="G180" s="173"/>
      <c r="H180" s="133"/>
      <c r="DF180" s="50"/>
    </row>
    <row r="181" spans="1:110" ht="25" customHeight="1" x14ac:dyDescent="0.35">
      <c r="A181" s="34">
        <v>3.2</v>
      </c>
      <c r="B181" s="9" t="s">
        <v>29</v>
      </c>
      <c r="C181" s="6" t="s">
        <v>30</v>
      </c>
      <c r="D181" s="7"/>
      <c r="E181" s="133"/>
      <c r="F181" s="130"/>
      <c r="G181" s="130"/>
      <c r="H181" s="133"/>
      <c r="DF181" s="50"/>
    </row>
    <row r="182" spans="1:110" ht="25" customHeight="1" x14ac:dyDescent="0.35">
      <c r="A182" s="28" t="s">
        <v>31</v>
      </c>
      <c r="B182" s="76"/>
      <c r="C182" s="6" t="s">
        <v>32</v>
      </c>
      <c r="D182" s="7" t="s">
        <v>24</v>
      </c>
      <c r="E182" s="133"/>
      <c r="F182" s="130" t="s">
        <v>1551</v>
      </c>
      <c r="G182" s="173"/>
      <c r="H182" s="133"/>
      <c r="DF182" s="50"/>
    </row>
    <row r="183" spans="1:110" ht="25" customHeight="1" x14ac:dyDescent="0.35">
      <c r="A183" s="28" t="s">
        <v>33</v>
      </c>
      <c r="B183" s="76"/>
      <c r="C183" s="6" t="s">
        <v>34</v>
      </c>
      <c r="D183" s="7" t="s">
        <v>17</v>
      </c>
      <c r="E183" s="133"/>
      <c r="F183" s="130" t="s">
        <v>1551</v>
      </c>
      <c r="G183" s="173"/>
      <c r="H183" s="133"/>
      <c r="DF183" s="50"/>
    </row>
    <row r="184" spans="1:110" ht="25" customHeight="1" x14ac:dyDescent="0.35">
      <c r="A184" s="34">
        <v>3.3</v>
      </c>
      <c r="B184" s="9" t="s">
        <v>35</v>
      </c>
      <c r="C184" s="52" t="s">
        <v>36</v>
      </c>
      <c r="D184" s="7"/>
      <c r="E184" s="133"/>
      <c r="F184" s="130"/>
      <c r="G184" s="130"/>
      <c r="H184" s="133"/>
      <c r="DF184" s="50"/>
    </row>
    <row r="185" spans="1:110" ht="25" customHeight="1" x14ac:dyDescent="0.35">
      <c r="A185" s="28" t="s">
        <v>37</v>
      </c>
      <c r="B185" s="9" t="s">
        <v>38</v>
      </c>
      <c r="C185" s="6" t="s">
        <v>39</v>
      </c>
      <c r="D185" s="7" t="s">
        <v>24</v>
      </c>
      <c r="E185" s="133"/>
      <c r="F185" s="130" t="s">
        <v>1551</v>
      </c>
      <c r="G185" s="173"/>
      <c r="H185" s="133"/>
      <c r="DF185" s="50"/>
    </row>
    <row r="186" spans="1:110" ht="25" customHeight="1" x14ac:dyDescent="0.35">
      <c r="A186" s="28" t="s">
        <v>40</v>
      </c>
      <c r="B186" s="29" t="s">
        <v>38</v>
      </c>
      <c r="C186" s="6" t="s">
        <v>41</v>
      </c>
      <c r="D186" s="7" t="s">
        <v>24</v>
      </c>
      <c r="E186" s="133"/>
      <c r="F186" s="130" t="s">
        <v>1551</v>
      </c>
      <c r="G186" s="173"/>
      <c r="H186" s="133"/>
      <c r="DF186" s="50"/>
    </row>
    <row r="187" spans="1:110" ht="25" customHeight="1" x14ac:dyDescent="0.35">
      <c r="A187" s="28" t="s">
        <v>42</v>
      </c>
      <c r="B187" s="29" t="s">
        <v>38</v>
      </c>
      <c r="C187" s="30" t="s">
        <v>43</v>
      </c>
      <c r="D187" s="7" t="s">
        <v>24</v>
      </c>
      <c r="E187" s="133"/>
      <c r="F187" s="130" t="s">
        <v>1551</v>
      </c>
      <c r="G187" s="173"/>
      <c r="H187" s="133"/>
      <c r="DF187" s="50"/>
    </row>
    <row r="188" spans="1:110" ht="25" customHeight="1" x14ac:dyDescent="0.35">
      <c r="A188" s="28" t="s">
        <v>44</v>
      </c>
      <c r="B188" s="29" t="s">
        <v>45</v>
      </c>
      <c r="C188" s="30" t="s">
        <v>46</v>
      </c>
      <c r="D188" s="7" t="s">
        <v>24</v>
      </c>
      <c r="E188" s="133"/>
      <c r="F188" s="130" t="s">
        <v>1551</v>
      </c>
      <c r="G188" s="173"/>
      <c r="H188" s="133"/>
      <c r="DF188" s="50"/>
    </row>
    <row r="189" spans="1:110" ht="25" customHeight="1" x14ac:dyDescent="0.35">
      <c r="A189" s="28" t="s">
        <v>47</v>
      </c>
      <c r="B189" s="9" t="s">
        <v>48</v>
      </c>
      <c r="C189" s="30" t="s">
        <v>49</v>
      </c>
      <c r="D189" s="7" t="s">
        <v>24</v>
      </c>
      <c r="E189" s="133"/>
      <c r="F189" s="130" t="s">
        <v>1551</v>
      </c>
      <c r="G189" s="173"/>
      <c r="H189" s="133"/>
      <c r="DF189" s="50"/>
    </row>
    <row r="190" spans="1:110" ht="25" customHeight="1" x14ac:dyDescent="0.35">
      <c r="A190" s="28" t="s">
        <v>50</v>
      </c>
      <c r="B190" s="29" t="s">
        <v>51</v>
      </c>
      <c r="C190" s="6" t="s">
        <v>52</v>
      </c>
      <c r="D190" s="7" t="s">
        <v>24</v>
      </c>
      <c r="E190" s="133"/>
      <c r="F190" s="130" t="s">
        <v>1551</v>
      </c>
      <c r="G190" s="173"/>
      <c r="H190" s="133"/>
      <c r="DF190" s="50"/>
    </row>
    <row r="191" spans="1:110" ht="25" customHeight="1" x14ac:dyDescent="0.35">
      <c r="A191" s="28" t="s">
        <v>53</v>
      </c>
      <c r="B191" s="29" t="s">
        <v>54</v>
      </c>
      <c r="C191" s="30" t="s">
        <v>55</v>
      </c>
      <c r="D191" s="7" t="s">
        <v>24</v>
      </c>
      <c r="E191" s="133"/>
      <c r="F191" s="130" t="s">
        <v>1551</v>
      </c>
      <c r="G191" s="173"/>
      <c r="H191" s="133"/>
      <c r="DF191" s="50"/>
    </row>
    <row r="192" spans="1:110" ht="25" customHeight="1" x14ac:dyDescent="0.35">
      <c r="A192" s="34">
        <v>3.4</v>
      </c>
      <c r="B192" s="7"/>
      <c r="C192" s="52" t="s">
        <v>56</v>
      </c>
      <c r="D192" s="7"/>
      <c r="E192" s="133"/>
      <c r="F192" s="130"/>
      <c r="G192" s="130"/>
      <c r="H192" s="133"/>
      <c r="DF192" s="50"/>
    </row>
    <row r="193" spans="1:110" ht="25" customHeight="1" x14ac:dyDescent="0.35">
      <c r="A193" s="6" t="s">
        <v>57</v>
      </c>
      <c r="B193" s="7"/>
      <c r="C193" s="6" t="s">
        <v>331</v>
      </c>
      <c r="D193" s="7" t="s">
        <v>24</v>
      </c>
      <c r="E193" s="133"/>
      <c r="F193" s="130" t="s">
        <v>1551</v>
      </c>
      <c r="G193" s="173"/>
      <c r="H193" s="133"/>
      <c r="DF193" s="50"/>
    </row>
    <row r="194" spans="1:110" ht="25" customHeight="1" x14ac:dyDescent="0.35">
      <c r="A194" s="319" t="s">
        <v>1958</v>
      </c>
      <c r="B194" s="319"/>
      <c r="C194" s="319"/>
      <c r="D194" s="319"/>
      <c r="F194" s="227"/>
      <c r="G194" s="131"/>
      <c r="DF194" s="50"/>
    </row>
    <row r="195" spans="1:110" ht="25" customHeight="1" x14ac:dyDescent="0.35">
      <c r="A195" s="321" t="s">
        <v>0</v>
      </c>
      <c r="B195" s="320" t="s">
        <v>1</v>
      </c>
      <c r="C195" s="320" t="s">
        <v>2</v>
      </c>
      <c r="D195" s="320" t="s">
        <v>3</v>
      </c>
      <c r="E195" s="323" t="s">
        <v>5</v>
      </c>
      <c r="F195" s="323" t="s">
        <v>4</v>
      </c>
      <c r="G195" s="323"/>
      <c r="H195" s="323" t="s">
        <v>5</v>
      </c>
      <c r="DF195" s="50"/>
    </row>
    <row r="196" spans="1:110" ht="25" customHeight="1" x14ac:dyDescent="0.35">
      <c r="A196" s="321"/>
      <c r="B196" s="320"/>
      <c r="C196" s="320"/>
      <c r="D196" s="320"/>
      <c r="E196" s="323"/>
      <c r="F196" s="212" t="s">
        <v>6</v>
      </c>
      <c r="G196" s="212" t="s">
        <v>2046</v>
      </c>
      <c r="H196" s="323"/>
      <c r="DF196" s="50"/>
    </row>
    <row r="197" spans="1:110" ht="25" customHeight="1" x14ac:dyDescent="0.35">
      <c r="A197" s="75">
        <v>4</v>
      </c>
      <c r="B197" s="9"/>
      <c r="C197" s="52" t="s">
        <v>58</v>
      </c>
      <c r="D197" s="7"/>
      <c r="E197" s="133"/>
      <c r="F197" s="133"/>
      <c r="G197" s="130"/>
      <c r="H197" s="133"/>
      <c r="DF197" s="50"/>
    </row>
    <row r="198" spans="1:110" ht="25" customHeight="1" x14ac:dyDescent="0.35">
      <c r="A198" s="34">
        <v>4.0999999999999996</v>
      </c>
      <c r="B198" s="29"/>
      <c r="C198" s="52" t="s">
        <v>59</v>
      </c>
      <c r="D198" s="55"/>
      <c r="E198" s="133"/>
      <c r="F198" s="130"/>
      <c r="G198" s="130"/>
      <c r="H198" s="133"/>
      <c r="DF198" s="50"/>
    </row>
    <row r="199" spans="1:110" ht="25" customHeight="1" x14ac:dyDescent="0.35">
      <c r="A199" s="90" t="s">
        <v>60</v>
      </c>
      <c r="B199" s="55"/>
      <c r="C199" s="3" t="s">
        <v>1939</v>
      </c>
      <c r="D199" s="55"/>
      <c r="E199" s="133"/>
      <c r="F199" s="130"/>
      <c r="G199" s="130"/>
      <c r="H199" s="133"/>
      <c r="DF199" s="50"/>
    </row>
    <row r="200" spans="1:110" ht="25" customHeight="1" x14ac:dyDescent="0.35">
      <c r="A200" s="90" t="s">
        <v>1941</v>
      </c>
      <c r="B200" s="55"/>
      <c r="C200" s="3" t="s">
        <v>1940</v>
      </c>
      <c r="D200" s="55" t="s">
        <v>1466</v>
      </c>
      <c r="E200" s="133"/>
      <c r="F200" s="130" t="s">
        <v>1551</v>
      </c>
      <c r="G200" s="173"/>
      <c r="H200" s="133"/>
      <c r="DF200" s="50"/>
    </row>
    <row r="201" spans="1:110" ht="25" customHeight="1" x14ac:dyDescent="0.35">
      <c r="A201" s="90" t="s">
        <v>1942</v>
      </c>
      <c r="B201" s="55"/>
      <c r="C201" s="3" t="s">
        <v>1943</v>
      </c>
      <c r="D201" s="55" t="s">
        <v>1466</v>
      </c>
      <c r="E201" s="133"/>
      <c r="F201" s="130" t="s">
        <v>1551</v>
      </c>
      <c r="G201" s="173"/>
      <c r="H201" s="133"/>
      <c r="DF201" s="50"/>
    </row>
    <row r="202" spans="1:110" ht="25" customHeight="1" x14ac:dyDescent="0.35">
      <c r="A202" s="28"/>
      <c r="B202" s="29"/>
      <c r="C202" s="33"/>
      <c r="D202" s="7"/>
      <c r="E202" s="133"/>
      <c r="F202" s="130"/>
      <c r="G202" s="130"/>
      <c r="H202" s="133"/>
      <c r="DF202" s="50"/>
    </row>
    <row r="203" spans="1:110" ht="25" customHeight="1" x14ac:dyDescent="0.35">
      <c r="A203" s="319" t="s">
        <v>1690</v>
      </c>
      <c r="B203" s="319"/>
      <c r="C203" s="319"/>
      <c r="D203" s="319"/>
      <c r="F203" s="227"/>
      <c r="G203" s="131"/>
      <c r="DF203" s="50"/>
    </row>
    <row r="204" spans="1:110" ht="25" customHeight="1" x14ac:dyDescent="0.35">
      <c r="A204" s="228"/>
      <c r="B204" s="228"/>
      <c r="C204" s="228"/>
      <c r="D204" s="228"/>
      <c r="E204" s="178"/>
      <c r="F204" s="229"/>
      <c r="G204" s="229"/>
      <c r="H204" s="178"/>
      <c r="DF204" s="50"/>
    </row>
    <row r="205" spans="1:110" ht="25" customHeight="1" x14ac:dyDescent="0.35">
      <c r="A205" s="321" t="s">
        <v>0</v>
      </c>
      <c r="B205" s="320" t="s">
        <v>1</v>
      </c>
      <c r="C205" s="320" t="s">
        <v>2</v>
      </c>
      <c r="D205" s="320" t="s">
        <v>3</v>
      </c>
      <c r="E205" s="323" t="s">
        <v>5</v>
      </c>
      <c r="F205" s="323" t="s">
        <v>4</v>
      </c>
      <c r="G205" s="323"/>
      <c r="H205" s="323" t="s">
        <v>5</v>
      </c>
      <c r="DF205" s="50"/>
    </row>
    <row r="206" spans="1:110" ht="25" customHeight="1" x14ac:dyDescent="0.35">
      <c r="A206" s="321"/>
      <c r="B206" s="320"/>
      <c r="C206" s="320"/>
      <c r="D206" s="320"/>
      <c r="E206" s="323"/>
      <c r="F206" s="212" t="s">
        <v>6</v>
      </c>
      <c r="G206" s="212" t="s">
        <v>2046</v>
      </c>
      <c r="H206" s="323"/>
      <c r="DF206" s="50"/>
    </row>
    <row r="207" spans="1:110" ht="25" customHeight="1" x14ac:dyDescent="0.35">
      <c r="A207" s="75" t="s">
        <v>61</v>
      </c>
      <c r="B207" s="9"/>
      <c r="C207" s="10" t="s">
        <v>63</v>
      </c>
      <c r="D207" s="7"/>
      <c r="E207" s="133"/>
      <c r="F207" s="130"/>
      <c r="G207" s="130"/>
      <c r="H207" s="133"/>
      <c r="DF207" s="50"/>
    </row>
    <row r="208" spans="1:110" ht="25" customHeight="1" x14ac:dyDescent="0.35">
      <c r="A208" s="28">
        <v>5.0999999999999996</v>
      </c>
      <c r="B208" s="77"/>
      <c r="C208" s="52" t="s">
        <v>64</v>
      </c>
      <c r="D208" s="7"/>
      <c r="E208" s="133"/>
      <c r="F208" s="130"/>
      <c r="G208" s="130"/>
      <c r="H208" s="133"/>
      <c r="DF208" s="50"/>
    </row>
    <row r="209" spans="1:110" ht="25" customHeight="1" x14ac:dyDescent="0.35">
      <c r="A209" s="28"/>
      <c r="B209" s="77"/>
      <c r="C209" s="52" t="s">
        <v>463</v>
      </c>
      <c r="D209" s="7"/>
      <c r="E209" s="133"/>
      <c r="F209" s="130"/>
      <c r="G209" s="130"/>
      <c r="H209" s="133"/>
      <c r="DF209" s="50"/>
    </row>
    <row r="210" spans="1:110" ht="25" customHeight="1" x14ac:dyDescent="0.35">
      <c r="A210" s="28" t="s">
        <v>65</v>
      </c>
      <c r="B210" s="29" t="s">
        <v>352</v>
      </c>
      <c r="C210" s="6" t="s">
        <v>353</v>
      </c>
      <c r="D210" s="7" t="s">
        <v>24</v>
      </c>
      <c r="E210" s="133"/>
      <c r="F210" s="130" t="s">
        <v>2019</v>
      </c>
      <c r="G210" s="173"/>
      <c r="H210" s="133"/>
      <c r="DF210" s="50"/>
    </row>
    <row r="211" spans="1:110" ht="25" customHeight="1" x14ac:dyDescent="0.35">
      <c r="A211" s="28" t="s">
        <v>66</v>
      </c>
      <c r="B211" s="29" t="s">
        <v>355</v>
      </c>
      <c r="C211" s="6" t="s">
        <v>354</v>
      </c>
      <c r="D211" s="7" t="s">
        <v>24</v>
      </c>
      <c r="E211" s="133"/>
      <c r="F211" s="130" t="s">
        <v>2019</v>
      </c>
      <c r="G211" s="173"/>
      <c r="H211" s="133"/>
      <c r="DF211" s="50"/>
    </row>
    <row r="212" spans="1:110" ht="25" customHeight="1" x14ac:dyDescent="0.35">
      <c r="A212" s="28" t="s">
        <v>67</v>
      </c>
      <c r="B212" s="29" t="s">
        <v>357</v>
      </c>
      <c r="C212" s="6" t="s">
        <v>356</v>
      </c>
      <c r="D212" s="7" t="s">
        <v>24</v>
      </c>
      <c r="E212" s="133"/>
      <c r="F212" s="130" t="s">
        <v>2019</v>
      </c>
      <c r="G212" s="173"/>
      <c r="H212" s="133"/>
      <c r="DF212" s="50"/>
    </row>
    <row r="213" spans="1:110" ht="25" customHeight="1" x14ac:dyDescent="0.35">
      <c r="A213" s="28" t="s">
        <v>68</v>
      </c>
      <c r="B213" s="29" t="s">
        <v>359</v>
      </c>
      <c r="C213" s="6" t="s">
        <v>358</v>
      </c>
      <c r="D213" s="7" t="s">
        <v>24</v>
      </c>
      <c r="E213" s="133"/>
      <c r="F213" s="130" t="s">
        <v>2019</v>
      </c>
      <c r="G213" s="173"/>
      <c r="H213" s="133"/>
      <c r="DF213" s="50"/>
    </row>
    <row r="214" spans="1:110" ht="25" customHeight="1" x14ac:dyDescent="0.35">
      <c r="A214" s="28" t="s">
        <v>69</v>
      </c>
      <c r="B214" s="29" t="s">
        <v>377</v>
      </c>
      <c r="C214" s="6" t="s">
        <v>376</v>
      </c>
      <c r="D214" s="7" t="s">
        <v>24</v>
      </c>
      <c r="E214" s="133"/>
      <c r="F214" s="130" t="s">
        <v>2019</v>
      </c>
      <c r="G214" s="173"/>
      <c r="H214" s="133"/>
      <c r="DF214" s="50"/>
    </row>
    <row r="215" spans="1:110" ht="25" customHeight="1" x14ac:dyDescent="0.35">
      <c r="A215" s="28" t="s">
        <v>70</v>
      </c>
      <c r="B215" s="29" t="s">
        <v>378</v>
      </c>
      <c r="C215" s="6" t="s">
        <v>379</v>
      </c>
      <c r="D215" s="7" t="s">
        <v>24</v>
      </c>
      <c r="E215" s="133"/>
      <c r="F215" s="130" t="s">
        <v>2019</v>
      </c>
      <c r="G215" s="173"/>
      <c r="H215" s="133"/>
      <c r="DF215" s="50"/>
    </row>
    <row r="216" spans="1:110" ht="25" customHeight="1" x14ac:dyDescent="0.35">
      <c r="A216" s="28" t="s">
        <v>71</v>
      </c>
      <c r="B216" s="29" t="s">
        <v>381</v>
      </c>
      <c r="C216" s="6" t="s">
        <v>380</v>
      </c>
      <c r="D216" s="7" t="s">
        <v>24</v>
      </c>
      <c r="E216" s="133"/>
      <c r="F216" s="130" t="s">
        <v>2019</v>
      </c>
      <c r="G216" s="173"/>
      <c r="H216" s="133"/>
      <c r="DF216" s="50"/>
    </row>
    <row r="217" spans="1:110" ht="25" customHeight="1" x14ac:dyDescent="0.35">
      <c r="A217" s="28" t="s">
        <v>72</v>
      </c>
      <c r="B217" s="29" t="s">
        <v>383</v>
      </c>
      <c r="C217" s="6" t="s">
        <v>382</v>
      </c>
      <c r="D217" s="7" t="s">
        <v>24</v>
      </c>
      <c r="E217" s="133"/>
      <c r="F217" s="130" t="s">
        <v>2019</v>
      </c>
      <c r="G217" s="173"/>
      <c r="H217" s="133"/>
      <c r="DF217" s="50"/>
    </row>
    <row r="218" spans="1:110" ht="25" customHeight="1" x14ac:dyDescent="0.35">
      <c r="A218" s="28"/>
      <c r="B218" s="29"/>
      <c r="C218" s="52" t="s">
        <v>464</v>
      </c>
      <c r="D218" s="7"/>
      <c r="E218" s="133"/>
      <c r="F218" s="130"/>
      <c r="G218" s="130"/>
      <c r="H218" s="133"/>
      <c r="DF218" s="50"/>
    </row>
    <row r="219" spans="1:110" ht="25" customHeight="1" x14ac:dyDescent="0.35">
      <c r="A219" s="28" t="s">
        <v>73</v>
      </c>
      <c r="B219" s="29" t="s">
        <v>360</v>
      </c>
      <c r="C219" s="6" t="s">
        <v>362</v>
      </c>
      <c r="D219" s="7" t="s">
        <v>24</v>
      </c>
      <c r="E219" s="133"/>
      <c r="F219" s="130" t="s">
        <v>2019</v>
      </c>
      <c r="G219" s="173"/>
      <c r="H219" s="133"/>
      <c r="DF219" s="50"/>
    </row>
    <row r="220" spans="1:110" ht="25" customHeight="1" x14ac:dyDescent="0.35">
      <c r="A220" s="28" t="s">
        <v>74</v>
      </c>
      <c r="B220" s="29" t="s">
        <v>363</v>
      </c>
      <c r="C220" s="6" t="s">
        <v>361</v>
      </c>
      <c r="D220" s="7" t="s">
        <v>24</v>
      </c>
      <c r="E220" s="133"/>
      <c r="F220" s="130" t="s">
        <v>2019</v>
      </c>
      <c r="G220" s="173"/>
      <c r="H220" s="133"/>
      <c r="DF220" s="50"/>
    </row>
    <row r="221" spans="1:110" ht="25" customHeight="1" x14ac:dyDescent="0.35">
      <c r="A221" s="28" t="s">
        <v>75</v>
      </c>
      <c r="B221" s="29" t="s">
        <v>365</v>
      </c>
      <c r="C221" s="6" t="s">
        <v>364</v>
      </c>
      <c r="D221" s="7" t="s">
        <v>24</v>
      </c>
      <c r="E221" s="133"/>
      <c r="F221" s="130" t="s">
        <v>2019</v>
      </c>
      <c r="G221" s="173"/>
      <c r="H221" s="133"/>
      <c r="DF221" s="50"/>
    </row>
    <row r="222" spans="1:110" ht="25" customHeight="1" x14ac:dyDescent="0.35">
      <c r="A222" s="28" t="s">
        <v>345</v>
      </c>
      <c r="B222" s="29" t="s">
        <v>367</v>
      </c>
      <c r="C222" s="6" t="s">
        <v>366</v>
      </c>
      <c r="D222" s="7" t="s">
        <v>24</v>
      </c>
      <c r="E222" s="133"/>
      <c r="F222" s="130" t="s">
        <v>2019</v>
      </c>
      <c r="G222" s="173"/>
      <c r="H222" s="133"/>
      <c r="DF222" s="50"/>
    </row>
    <row r="223" spans="1:110" ht="25" customHeight="1" x14ac:dyDescent="0.35">
      <c r="A223" s="28" t="s">
        <v>350</v>
      </c>
      <c r="B223" s="29" t="s">
        <v>368</v>
      </c>
      <c r="C223" s="6" t="s">
        <v>369</v>
      </c>
      <c r="D223" s="7" t="s">
        <v>24</v>
      </c>
      <c r="E223" s="133"/>
      <c r="F223" s="130" t="s">
        <v>2019</v>
      </c>
      <c r="G223" s="173"/>
      <c r="H223" s="133"/>
      <c r="DF223" s="50"/>
    </row>
    <row r="224" spans="1:110" ht="25" customHeight="1" x14ac:dyDescent="0.35">
      <c r="A224" s="28" t="s">
        <v>473</v>
      </c>
      <c r="B224" s="29" t="s">
        <v>371</v>
      </c>
      <c r="C224" s="6" t="s">
        <v>370</v>
      </c>
      <c r="D224" s="7" t="s">
        <v>24</v>
      </c>
      <c r="E224" s="133"/>
      <c r="F224" s="130" t="s">
        <v>2019</v>
      </c>
      <c r="G224" s="173"/>
      <c r="H224" s="133"/>
      <c r="DF224" s="50"/>
    </row>
    <row r="225" spans="1:110" ht="25" customHeight="1" x14ac:dyDescent="0.35">
      <c r="A225" s="28" t="s">
        <v>474</v>
      </c>
      <c r="B225" s="29" t="s">
        <v>373</v>
      </c>
      <c r="C225" s="6" t="s">
        <v>372</v>
      </c>
      <c r="D225" s="7" t="s">
        <v>24</v>
      </c>
      <c r="E225" s="133"/>
      <c r="F225" s="130" t="s">
        <v>2019</v>
      </c>
      <c r="G225" s="173"/>
      <c r="H225" s="133"/>
      <c r="DF225" s="50"/>
    </row>
    <row r="226" spans="1:110" ht="25" customHeight="1" x14ac:dyDescent="0.35">
      <c r="A226" s="28" t="s">
        <v>475</v>
      </c>
      <c r="B226" s="29" t="s">
        <v>375</v>
      </c>
      <c r="C226" s="6" t="s">
        <v>374</v>
      </c>
      <c r="D226" s="7" t="s">
        <v>24</v>
      </c>
      <c r="E226" s="133"/>
      <c r="F226" s="130" t="s">
        <v>2019</v>
      </c>
      <c r="G226" s="173"/>
      <c r="H226" s="133"/>
      <c r="DF226" s="50"/>
    </row>
    <row r="227" spans="1:110" ht="25" customHeight="1" x14ac:dyDescent="0.35">
      <c r="A227" s="28" t="s">
        <v>476</v>
      </c>
      <c r="B227" s="29" t="s">
        <v>397</v>
      </c>
      <c r="C227" s="6" t="s">
        <v>396</v>
      </c>
      <c r="D227" s="7" t="s">
        <v>24</v>
      </c>
      <c r="E227" s="133"/>
      <c r="F227" s="130" t="s">
        <v>2019</v>
      </c>
      <c r="G227" s="173"/>
      <c r="H227" s="133"/>
      <c r="DF227" s="50"/>
    </row>
    <row r="228" spans="1:110" ht="25" customHeight="1" x14ac:dyDescent="0.35">
      <c r="A228" s="28" t="s">
        <v>477</v>
      </c>
      <c r="B228" s="29" t="s">
        <v>399</v>
      </c>
      <c r="C228" s="6" t="s">
        <v>398</v>
      </c>
      <c r="D228" s="7" t="s">
        <v>24</v>
      </c>
      <c r="E228" s="133"/>
      <c r="F228" s="130" t="s">
        <v>2019</v>
      </c>
      <c r="G228" s="173"/>
      <c r="H228" s="133"/>
      <c r="DF228" s="50"/>
    </row>
    <row r="229" spans="1:110" ht="25" customHeight="1" x14ac:dyDescent="0.35">
      <c r="A229" s="28" t="s">
        <v>478</v>
      </c>
      <c r="B229" s="29" t="s">
        <v>401</v>
      </c>
      <c r="C229" s="6" t="s">
        <v>400</v>
      </c>
      <c r="D229" s="7" t="s">
        <v>24</v>
      </c>
      <c r="E229" s="133"/>
      <c r="F229" s="130" t="s">
        <v>2019</v>
      </c>
      <c r="G229" s="173"/>
      <c r="H229" s="133"/>
      <c r="DF229" s="50"/>
    </row>
    <row r="230" spans="1:110" ht="25" customHeight="1" x14ac:dyDescent="0.35">
      <c r="A230" s="28"/>
      <c r="B230" s="29"/>
      <c r="C230" s="52" t="s">
        <v>528</v>
      </c>
      <c r="D230" s="7"/>
      <c r="E230" s="133"/>
      <c r="F230" s="130"/>
      <c r="G230" s="130"/>
      <c r="H230" s="133"/>
      <c r="DF230" s="50"/>
    </row>
    <row r="231" spans="1:110" ht="25" customHeight="1" x14ac:dyDescent="0.35">
      <c r="A231" s="28" t="s">
        <v>479</v>
      </c>
      <c r="B231" s="29" t="s">
        <v>385</v>
      </c>
      <c r="C231" s="6" t="s">
        <v>384</v>
      </c>
      <c r="D231" s="7" t="s">
        <v>24</v>
      </c>
      <c r="E231" s="133"/>
      <c r="F231" s="130" t="s">
        <v>2019</v>
      </c>
      <c r="G231" s="173"/>
      <c r="H231" s="133"/>
      <c r="DF231" s="50"/>
    </row>
    <row r="232" spans="1:110" ht="25" customHeight="1" x14ac:dyDescent="0.35">
      <c r="A232" s="28" t="s">
        <v>480</v>
      </c>
      <c r="B232" s="29" t="s">
        <v>387</v>
      </c>
      <c r="C232" s="6" t="s">
        <v>386</v>
      </c>
      <c r="D232" s="7" t="s">
        <v>24</v>
      </c>
      <c r="E232" s="133"/>
      <c r="F232" s="130" t="s">
        <v>2019</v>
      </c>
      <c r="G232" s="173"/>
      <c r="H232" s="133"/>
      <c r="DF232" s="50"/>
    </row>
    <row r="233" spans="1:110" ht="25" customHeight="1" x14ac:dyDescent="0.35">
      <c r="A233" s="28" t="s">
        <v>481</v>
      </c>
      <c r="B233" s="29" t="s">
        <v>388</v>
      </c>
      <c r="C233" s="6" t="s">
        <v>389</v>
      </c>
      <c r="D233" s="7" t="s">
        <v>24</v>
      </c>
      <c r="E233" s="133"/>
      <c r="F233" s="130" t="s">
        <v>2019</v>
      </c>
      <c r="G233" s="173"/>
      <c r="H233" s="133"/>
      <c r="DF233" s="50"/>
    </row>
    <row r="234" spans="1:110" ht="25" customHeight="1" x14ac:dyDescent="0.35">
      <c r="A234" s="28" t="s">
        <v>482</v>
      </c>
      <c r="B234" s="29" t="s">
        <v>390</v>
      </c>
      <c r="C234" s="6" t="s">
        <v>391</v>
      </c>
      <c r="D234" s="7" t="s">
        <v>24</v>
      </c>
      <c r="E234" s="133"/>
      <c r="F234" s="130" t="s">
        <v>2019</v>
      </c>
      <c r="G234" s="173"/>
      <c r="H234" s="133"/>
      <c r="DF234" s="50"/>
    </row>
    <row r="235" spans="1:110" ht="25" customHeight="1" x14ac:dyDescent="0.35">
      <c r="A235" s="28" t="s">
        <v>483</v>
      </c>
      <c r="B235" s="29" t="s">
        <v>393</v>
      </c>
      <c r="C235" s="6" t="s">
        <v>392</v>
      </c>
      <c r="D235" s="7" t="s">
        <v>24</v>
      </c>
      <c r="E235" s="133"/>
      <c r="F235" s="130" t="s">
        <v>2019</v>
      </c>
      <c r="G235" s="173"/>
      <c r="H235" s="133"/>
      <c r="DF235" s="50"/>
    </row>
    <row r="236" spans="1:110" ht="25" customHeight="1" x14ac:dyDescent="0.35">
      <c r="A236" s="28" t="s">
        <v>484</v>
      </c>
      <c r="B236" s="29" t="s">
        <v>395</v>
      </c>
      <c r="C236" s="6" t="s">
        <v>394</v>
      </c>
      <c r="D236" s="7" t="s">
        <v>24</v>
      </c>
      <c r="E236" s="133"/>
      <c r="F236" s="130" t="s">
        <v>2019</v>
      </c>
      <c r="G236" s="173"/>
      <c r="H236" s="133"/>
      <c r="DF236" s="50"/>
    </row>
    <row r="237" spans="1:110" ht="25" customHeight="1" x14ac:dyDescent="0.35">
      <c r="A237" s="28" t="s">
        <v>485</v>
      </c>
      <c r="B237" s="29"/>
      <c r="C237" s="52" t="s">
        <v>465</v>
      </c>
      <c r="D237" s="7"/>
      <c r="E237" s="133"/>
      <c r="F237" s="130"/>
      <c r="G237" s="130"/>
      <c r="H237" s="133"/>
      <c r="DF237" s="50"/>
    </row>
    <row r="238" spans="1:110" ht="25" customHeight="1" x14ac:dyDescent="0.35">
      <c r="A238" s="28" t="s">
        <v>486</v>
      </c>
      <c r="B238" s="29" t="s">
        <v>403</v>
      </c>
      <c r="C238" s="6" t="s">
        <v>402</v>
      </c>
      <c r="D238" s="7" t="s">
        <v>24</v>
      </c>
      <c r="E238" s="133"/>
      <c r="F238" s="130" t="s">
        <v>2019</v>
      </c>
      <c r="G238" s="173"/>
      <c r="H238" s="133"/>
      <c r="DF238" s="50"/>
    </row>
    <row r="239" spans="1:110" ht="25" customHeight="1" x14ac:dyDescent="0.35">
      <c r="A239" s="28" t="s">
        <v>487</v>
      </c>
      <c r="B239" s="29" t="s">
        <v>405</v>
      </c>
      <c r="C239" s="6" t="s">
        <v>404</v>
      </c>
      <c r="D239" s="7" t="s">
        <v>24</v>
      </c>
      <c r="E239" s="133"/>
      <c r="F239" s="130" t="s">
        <v>2019</v>
      </c>
      <c r="G239" s="173"/>
      <c r="H239" s="133"/>
      <c r="DF239" s="50"/>
    </row>
    <row r="240" spans="1:110" ht="25" customHeight="1" x14ac:dyDescent="0.35">
      <c r="A240" s="28" t="s">
        <v>488</v>
      </c>
      <c r="B240" s="29" t="s">
        <v>407</v>
      </c>
      <c r="C240" s="6" t="s">
        <v>406</v>
      </c>
      <c r="D240" s="7" t="s">
        <v>24</v>
      </c>
      <c r="E240" s="133"/>
      <c r="F240" s="130" t="s">
        <v>2019</v>
      </c>
      <c r="G240" s="173"/>
      <c r="H240" s="133"/>
      <c r="DF240" s="50"/>
    </row>
    <row r="241" spans="1:110" ht="25" customHeight="1" x14ac:dyDescent="0.35">
      <c r="A241" s="28" t="s">
        <v>489</v>
      </c>
      <c r="B241" s="29" t="s">
        <v>408</v>
      </c>
      <c r="C241" s="6" t="s">
        <v>406</v>
      </c>
      <c r="D241" s="7" t="s">
        <v>24</v>
      </c>
      <c r="E241" s="133"/>
      <c r="F241" s="130" t="s">
        <v>2019</v>
      </c>
      <c r="G241" s="173"/>
      <c r="H241" s="133"/>
      <c r="DF241" s="50"/>
    </row>
    <row r="242" spans="1:110" ht="25" customHeight="1" x14ac:dyDescent="0.35">
      <c r="A242" s="28" t="s">
        <v>490</v>
      </c>
      <c r="B242" s="29" t="s">
        <v>410</v>
      </c>
      <c r="C242" s="6" t="s">
        <v>409</v>
      </c>
      <c r="D242" s="7" t="s">
        <v>24</v>
      </c>
      <c r="E242" s="133"/>
      <c r="F242" s="130" t="s">
        <v>2019</v>
      </c>
      <c r="G242" s="173"/>
      <c r="H242" s="133"/>
      <c r="DF242" s="50"/>
    </row>
    <row r="243" spans="1:110" ht="25" customHeight="1" x14ac:dyDescent="0.35">
      <c r="A243" s="28" t="s">
        <v>491</v>
      </c>
      <c r="B243" s="29" t="s">
        <v>412</v>
      </c>
      <c r="C243" s="6" t="s">
        <v>411</v>
      </c>
      <c r="D243" s="7" t="s">
        <v>24</v>
      </c>
      <c r="E243" s="133"/>
      <c r="F243" s="130" t="s">
        <v>2019</v>
      </c>
      <c r="G243" s="173"/>
      <c r="H243" s="133"/>
      <c r="DF243" s="50"/>
    </row>
    <row r="244" spans="1:110" ht="25" customHeight="1" x14ac:dyDescent="0.35">
      <c r="A244" s="28" t="s">
        <v>492</v>
      </c>
      <c r="B244" s="29" t="s">
        <v>414</v>
      </c>
      <c r="C244" s="6" t="s">
        <v>413</v>
      </c>
      <c r="D244" s="7" t="s">
        <v>24</v>
      </c>
      <c r="E244" s="133"/>
      <c r="F244" s="130" t="s">
        <v>2019</v>
      </c>
      <c r="G244" s="173"/>
      <c r="H244" s="133"/>
      <c r="DF244" s="50"/>
    </row>
    <row r="245" spans="1:110" ht="25" customHeight="1" x14ac:dyDescent="0.35">
      <c r="A245" s="28" t="s">
        <v>493</v>
      </c>
      <c r="B245" s="29" t="s">
        <v>416</v>
      </c>
      <c r="C245" s="6" t="s">
        <v>415</v>
      </c>
      <c r="D245" s="7" t="s">
        <v>24</v>
      </c>
      <c r="E245" s="133"/>
      <c r="F245" s="130" t="s">
        <v>2019</v>
      </c>
      <c r="G245" s="173"/>
      <c r="H245" s="133"/>
      <c r="DF245" s="50"/>
    </row>
    <row r="246" spans="1:110" ht="25" customHeight="1" x14ac:dyDescent="0.35">
      <c r="A246" s="28" t="s">
        <v>494</v>
      </c>
      <c r="B246" s="29" t="s">
        <v>418</v>
      </c>
      <c r="C246" s="6" t="s">
        <v>417</v>
      </c>
      <c r="D246" s="7" t="s">
        <v>24</v>
      </c>
      <c r="E246" s="133"/>
      <c r="F246" s="130" t="s">
        <v>2019</v>
      </c>
      <c r="G246" s="173"/>
      <c r="H246" s="133"/>
      <c r="DF246" s="50"/>
    </row>
    <row r="247" spans="1:110" ht="25" customHeight="1" x14ac:dyDescent="0.35">
      <c r="A247" s="28" t="s">
        <v>495</v>
      </c>
      <c r="B247" s="29" t="s">
        <v>420</v>
      </c>
      <c r="C247" s="6" t="s">
        <v>419</v>
      </c>
      <c r="D247" s="7" t="s">
        <v>24</v>
      </c>
      <c r="E247" s="133"/>
      <c r="F247" s="130" t="s">
        <v>2019</v>
      </c>
      <c r="G247" s="173"/>
      <c r="H247" s="133"/>
      <c r="DF247" s="50"/>
    </row>
    <row r="248" spans="1:110" ht="25" customHeight="1" x14ac:dyDescent="0.35">
      <c r="A248" s="28" t="s">
        <v>496</v>
      </c>
      <c r="B248" s="29" t="s">
        <v>422</v>
      </c>
      <c r="C248" s="6" t="s">
        <v>421</v>
      </c>
      <c r="D248" s="7" t="s">
        <v>24</v>
      </c>
      <c r="E248" s="133"/>
      <c r="F248" s="130" t="s">
        <v>2019</v>
      </c>
      <c r="G248" s="173"/>
      <c r="H248" s="133"/>
      <c r="DF248" s="50"/>
    </row>
    <row r="249" spans="1:110" ht="25" customHeight="1" x14ac:dyDescent="0.35">
      <c r="A249" s="28" t="s">
        <v>497</v>
      </c>
      <c r="B249" s="29" t="s">
        <v>424</v>
      </c>
      <c r="C249" s="6" t="s">
        <v>423</v>
      </c>
      <c r="D249" s="7" t="s">
        <v>24</v>
      </c>
      <c r="E249" s="133"/>
      <c r="F249" s="130" t="s">
        <v>2019</v>
      </c>
      <c r="G249" s="173"/>
      <c r="H249" s="133"/>
      <c r="DF249" s="50"/>
    </row>
    <row r="250" spans="1:110" ht="25" customHeight="1" x14ac:dyDescent="0.35">
      <c r="A250" s="28" t="s">
        <v>498</v>
      </c>
      <c r="B250" s="29" t="s">
        <v>426</v>
      </c>
      <c r="C250" s="6" t="s">
        <v>425</v>
      </c>
      <c r="D250" s="7" t="s">
        <v>24</v>
      </c>
      <c r="E250" s="133"/>
      <c r="F250" s="130" t="s">
        <v>2019</v>
      </c>
      <c r="G250" s="173"/>
      <c r="H250" s="133"/>
      <c r="DF250" s="50"/>
    </row>
    <row r="251" spans="1:110" ht="25" customHeight="1" x14ac:dyDescent="0.35">
      <c r="A251" s="28" t="s">
        <v>499</v>
      </c>
      <c r="B251" s="29" t="s">
        <v>428</v>
      </c>
      <c r="C251" s="6" t="s">
        <v>427</v>
      </c>
      <c r="D251" s="7" t="s">
        <v>24</v>
      </c>
      <c r="E251" s="133"/>
      <c r="F251" s="130" t="s">
        <v>2019</v>
      </c>
      <c r="G251" s="173"/>
      <c r="H251" s="133"/>
      <c r="DF251" s="50"/>
    </row>
    <row r="252" spans="1:110" ht="25" customHeight="1" x14ac:dyDescent="0.35">
      <c r="A252" s="28" t="s">
        <v>500</v>
      </c>
      <c r="B252" s="29" t="s">
        <v>430</v>
      </c>
      <c r="C252" s="6" t="s">
        <v>429</v>
      </c>
      <c r="D252" s="7" t="s">
        <v>24</v>
      </c>
      <c r="E252" s="133"/>
      <c r="F252" s="130" t="s">
        <v>2019</v>
      </c>
      <c r="G252" s="173"/>
      <c r="H252" s="133"/>
      <c r="DF252" s="50"/>
    </row>
    <row r="253" spans="1:110" ht="25" customHeight="1" x14ac:dyDescent="0.35">
      <c r="A253" s="28" t="s">
        <v>501</v>
      </c>
      <c r="B253" s="29" t="s">
        <v>432</v>
      </c>
      <c r="C253" s="6" t="s">
        <v>431</v>
      </c>
      <c r="D253" s="7" t="s">
        <v>24</v>
      </c>
      <c r="E253" s="133"/>
      <c r="F253" s="130" t="s">
        <v>2019</v>
      </c>
      <c r="G253" s="173"/>
      <c r="H253" s="133"/>
      <c r="DF253" s="50"/>
    </row>
    <row r="254" spans="1:110" ht="25" customHeight="1" x14ac:dyDescent="0.35">
      <c r="A254" s="28" t="s">
        <v>502</v>
      </c>
      <c r="B254" s="29" t="s">
        <v>434</v>
      </c>
      <c r="C254" s="6" t="s">
        <v>433</v>
      </c>
      <c r="D254" s="7" t="s">
        <v>24</v>
      </c>
      <c r="E254" s="133"/>
      <c r="F254" s="130" t="s">
        <v>2019</v>
      </c>
      <c r="G254" s="173"/>
      <c r="H254" s="133"/>
      <c r="DF254" s="50"/>
    </row>
    <row r="255" spans="1:110" ht="25" customHeight="1" x14ac:dyDescent="0.35">
      <c r="A255" s="28" t="s">
        <v>503</v>
      </c>
      <c r="B255" s="29" t="s">
        <v>436</v>
      </c>
      <c r="C255" s="6" t="s">
        <v>435</v>
      </c>
      <c r="D255" s="7" t="s">
        <v>24</v>
      </c>
      <c r="E255" s="133"/>
      <c r="F255" s="130" t="s">
        <v>2019</v>
      </c>
      <c r="G255" s="173"/>
      <c r="H255" s="133"/>
      <c r="DF255" s="50"/>
    </row>
    <row r="256" spans="1:110" ht="25" customHeight="1" x14ac:dyDescent="0.35">
      <c r="A256" s="28" t="s">
        <v>504</v>
      </c>
      <c r="B256" s="29" t="s">
        <v>438</v>
      </c>
      <c r="C256" s="6" t="s">
        <v>437</v>
      </c>
      <c r="D256" s="7" t="s">
        <v>24</v>
      </c>
      <c r="E256" s="133"/>
      <c r="F256" s="130" t="s">
        <v>2019</v>
      </c>
      <c r="G256" s="173"/>
      <c r="H256" s="133"/>
      <c r="DF256" s="50"/>
    </row>
    <row r="257" spans="1:110" ht="25" customHeight="1" x14ac:dyDescent="0.35">
      <c r="A257" s="28" t="s">
        <v>505</v>
      </c>
      <c r="B257" s="29" t="s">
        <v>440</v>
      </c>
      <c r="C257" s="6" t="s">
        <v>439</v>
      </c>
      <c r="D257" s="7" t="s">
        <v>24</v>
      </c>
      <c r="E257" s="133"/>
      <c r="F257" s="130" t="s">
        <v>2019</v>
      </c>
      <c r="G257" s="173"/>
      <c r="H257" s="133"/>
      <c r="DF257" s="50"/>
    </row>
    <row r="258" spans="1:110" ht="25" customHeight="1" x14ac:dyDescent="0.35">
      <c r="A258" s="28" t="s">
        <v>506</v>
      </c>
      <c r="B258" s="29" t="s">
        <v>442</v>
      </c>
      <c r="C258" s="6" t="s">
        <v>441</v>
      </c>
      <c r="D258" s="7" t="s">
        <v>24</v>
      </c>
      <c r="E258" s="133"/>
      <c r="F258" s="130" t="s">
        <v>2019</v>
      </c>
      <c r="G258" s="173"/>
      <c r="H258" s="133"/>
      <c r="DF258" s="50"/>
    </row>
    <row r="259" spans="1:110" ht="25" customHeight="1" x14ac:dyDescent="0.35">
      <c r="A259" s="28" t="s">
        <v>507</v>
      </c>
      <c r="B259" s="29" t="s">
        <v>444</v>
      </c>
      <c r="C259" s="6" t="s">
        <v>443</v>
      </c>
      <c r="D259" s="7" t="s">
        <v>24</v>
      </c>
      <c r="E259" s="133"/>
      <c r="F259" s="130" t="s">
        <v>2019</v>
      </c>
      <c r="G259" s="173"/>
      <c r="H259" s="133"/>
      <c r="DF259" s="50"/>
    </row>
    <row r="260" spans="1:110" ht="25" customHeight="1" x14ac:dyDescent="0.35">
      <c r="A260" s="28" t="s">
        <v>508</v>
      </c>
      <c r="B260" s="29" t="s">
        <v>446</v>
      </c>
      <c r="C260" s="6" t="s">
        <v>445</v>
      </c>
      <c r="D260" s="7" t="s">
        <v>24</v>
      </c>
      <c r="E260" s="133"/>
      <c r="F260" s="130" t="s">
        <v>2019</v>
      </c>
      <c r="G260" s="173"/>
      <c r="H260" s="133"/>
      <c r="DF260" s="50"/>
    </row>
    <row r="261" spans="1:110" ht="25" customHeight="1" x14ac:dyDescent="0.35">
      <c r="A261" s="28" t="s">
        <v>509</v>
      </c>
      <c r="B261" s="29" t="s">
        <v>448</v>
      </c>
      <c r="C261" s="6" t="s">
        <v>447</v>
      </c>
      <c r="D261" s="7" t="s">
        <v>24</v>
      </c>
      <c r="E261" s="133"/>
      <c r="F261" s="130" t="s">
        <v>2019</v>
      </c>
      <c r="G261" s="173"/>
      <c r="H261" s="133"/>
      <c r="DF261" s="50"/>
    </row>
    <row r="262" spans="1:110" ht="25" customHeight="1" x14ac:dyDescent="0.35">
      <c r="A262" s="28" t="s">
        <v>510</v>
      </c>
      <c r="B262" s="29" t="s">
        <v>450</v>
      </c>
      <c r="C262" s="6" t="s">
        <v>449</v>
      </c>
      <c r="D262" s="7" t="s">
        <v>24</v>
      </c>
      <c r="E262" s="133"/>
      <c r="F262" s="130" t="s">
        <v>2019</v>
      </c>
      <c r="G262" s="173"/>
      <c r="H262" s="133"/>
      <c r="DF262" s="50"/>
    </row>
    <row r="263" spans="1:110" ht="25" customHeight="1" x14ac:dyDescent="0.35">
      <c r="A263" s="28" t="s">
        <v>511</v>
      </c>
      <c r="B263" s="29" t="s">
        <v>452</v>
      </c>
      <c r="C263" s="6" t="s">
        <v>451</v>
      </c>
      <c r="D263" s="7" t="s">
        <v>24</v>
      </c>
      <c r="E263" s="133"/>
      <c r="F263" s="130" t="s">
        <v>2019</v>
      </c>
      <c r="G263" s="173"/>
      <c r="H263" s="133"/>
      <c r="DF263" s="50"/>
    </row>
    <row r="264" spans="1:110" ht="25" customHeight="1" x14ac:dyDescent="0.35">
      <c r="A264" s="28" t="s">
        <v>512</v>
      </c>
      <c r="B264" s="29" t="s">
        <v>454</v>
      </c>
      <c r="C264" s="6" t="s">
        <v>453</v>
      </c>
      <c r="D264" s="7" t="s">
        <v>24</v>
      </c>
      <c r="E264" s="133"/>
      <c r="F264" s="130" t="s">
        <v>2019</v>
      </c>
      <c r="G264" s="173"/>
      <c r="H264" s="133"/>
      <c r="DF264" s="50"/>
    </row>
    <row r="265" spans="1:110" ht="25" customHeight="1" x14ac:dyDescent="0.35">
      <c r="A265" s="28" t="s">
        <v>513</v>
      </c>
      <c r="B265" s="29" t="s">
        <v>456</v>
      </c>
      <c r="C265" s="6" t="s">
        <v>455</v>
      </c>
      <c r="D265" s="7" t="s">
        <v>24</v>
      </c>
      <c r="E265" s="133"/>
      <c r="F265" s="130" t="s">
        <v>2019</v>
      </c>
      <c r="G265" s="173"/>
      <c r="H265" s="133"/>
      <c r="DF265" s="50"/>
    </row>
    <row r="266" spans="1:110" ht="25" customHeight="1" x14ac:dyDescent="0.35">
      <c r="A266" s="28" t="s">
        <v>514</v>
      </c>
      <c r="B266" s="29" t="s">
        <v>458</v>
      </c>
      <c r="C266" s="6" t="s">
        <v>457</v>
      </c>
      <c r="D266" s="7" t="s">
        <v>24</v>
      </c>
      <c r="E266" s="133"/>
      <c r="F266" s="130" t="s">
        <v>2019</v>
      </c>
      <c r="G266" s="173"/>
      <c r="H266" s="133"/>
      <c r="DF266" s="50"/>
    </row>
    <row r="267" spans="1:110" ht="25" customHeight="1" x14ac:dyDescent="0.35">
      <c r="A267" s="28" t="s">
        <v>515</v>
      </c>
      <c r="B267" s="29" t="s">
        <v>460</v>
      </c>
      <c r="C267" s="6" t="s">
        <v>459</v>
      </c>
      <c r="D267" s="7" t="s">
        <v>24</v>
      </c>
      <c r="E267" s="133"/>
      <c r="F267" s="130" t="s">
        <v>2019</v>
      </c>
      <c r="G267" s="173"/>
      <c r="H267" s="133"/>
      <c r="DF267" s="50"/>
    </row>
    <row r="268" spans="1:110" ht="25" customHeight="1" x14ac:dyDescent="0.35">
      <c r="A268" s="28" t="s">
        <v>516</v>
      </c>
      <c r="B268" s="29" t="s">
        <v>462</v>
      </c>
      <c r="C268" s="6" t="s">
        <v>461</v>
      </c>
      <c r="D268" s="7" t="s">
        <v>24</v>
      </c>
      <c r="E268" s="133"/>
      <c r="F268" s="130" t="s">
        <v>2019</v>
      </c>
      <c r="G268" s="173"/>
      <c r="H268" s="133"/>
      <c r="DF268" s="50"/>
    </row>
    <row r="269" spans="1:110" ht="25" customHeight="1" x14ac:dyDescent="0.35">
      <c r="A269" s="28" t="s">
        <v>517</v>
      </c>
      <c r="B269" s="29" t="s">
        <v>467</v>
      </c>
      <c r="C269" s="3" t="s">
        <v>466</v>
      </c>
      <c r="D269" s="7" t="s">
        <v>24</v>
      </c>
      <c r="E269" s="133"/>
      <c r="F269" s="130" t="s">
        <v>2019</v>
      </c>
      <c r="G269" s="173"/>
      <c r="H269" s="133"/>
      <c r="DF269" s="50"/>
    </row>
    <row r="270" spans="1:110" ht="25" customHeight="1" x14ac:dyDescent="0.35">
      <c r="A270" s="28"/>
      <c r="B270" s="29"/>
      <c r="C270" s="52" t="s">
        <v>470</v>
      </c>
      <c r="D270" s="7"/>
      <c r="E270" s="133"/>
      <c r="F270" s="130"/>
      <c r="G270" s="130"/>
      <c r="H270" s="133"/>
      <c r="DF270" s="50"/>
    </row>
    <row r="271" spans="1:110" ht="25" customHeight="1" x14ac:dyDescent="0.35">
      <c r="A271" s="28" t="s">
        <v>1015</v>
      </c>
      <c r="B271" s="29" t="s">
        <v>471</v>
      </c>
      <c r="C271" s="6" t="s">
        <v>468</v>
      </c>
      <c r="D271" s="7" t="s">
        <v>24</v>
      </c>
      <c r="E271" s="133"/>
      <c r="F271" s="130" t="s">
        <v>2019</v>
      </c>
      <c r="G271" s="173"/>
      <c r="H271" s="133"/>
      <c r="DF271" s="50"/>
    </row>
    <row r="272" spans="1:110" ht="25" customHeight="1" x14ac:dyDescent="0.35">
      <c r="A272" s="28" t="s">
        <v>1016</v>
      </c>
      <c r="B272" s="29" t="s">
        <v>472</v>
      </c>
      <c r="C272" s="6" t="s">
        <v>469</v>
      </c>
      <c r="D272" s="7" t="s">
        <v>24</v>
      </c>
      <c r="E272" s="133"/>
      <c r="F272" s="130" t="s">
        <v>2019</v>
      </c>
      <c r="G272" s="173"/>
      <c r="H272" s="133"/>
      <c r="DF272" s="50"/>
    </row>
    <row r="273" spans="1:110" ht="25" customHeight="1" x14ac:dyDescent="0.35">
      <c r="A273" s="28"/>
      <c r="B273" s="29"/>
      <c r="C273" s="52" t="s">
        <v>518</v>
      </c>
      <c r="D273" s="7"/>
      <c r="E273" s="133"/>
      <c r="F273" s="130"/>
      <c r="G273" s="130"/>
      <c r="H273" s="133"/>
      <c r="DF273" s="50"/>
    </row>
    <row r="274" spans="1:110" ht="25" customHeight="1" x14ac:dyDescent="0.35">
      <c r="A274" s="28" t="s">
        <v>1017</v>
      </c>
      <c r="B274" s="29" t="s">
        <v>520</v>
      </c>
      <c r="C274" s="6" t="s">
        <v>519</v>
      </c>
      <c r="D274" s="7" t="s">
        <v>24</v>
      </c>
      <c r="E274" s="133"/>
      <c r="F274" s="130" t="s">
        <v>2019</v>
      </c>
      <c r="G274" s="173"/>
      <c r="H274" s="133"/>
      <c r="DF274" s="50"/>
    </row>
    <row r="275" spans="1:110" ht="25" customHeight="1" x14ac:dyDescent="0.35">
      <c r="A275" s="28" t="s">
        <v>1018</v>
      </c>
      <c r="B275" s="29" t="s">
        <v>525</v>
      </c>
      <c r="C275" s="6" t="s">
        <v>524</v>
      </c>
      <c r="D275" s="7" t="s">
        <v>24</v>
      </c>
      <c r="E275" s="133"/>
      <c r="F275" s="130" t="s">
        <v>2019</v>
      </c>
      <c r="G275" s="173"/>
      <c r="H275" s="133"/>
      <c r="DF275" s="50"/>
    </row>
    <row r="276" spans="1:110" ht="25" customHeight="1" x14ac:dyDescent="0.35">
      <c r="A276" s="28" t="s">
        <v>1019</v>
      </c>
      <c r="B276" s="29" t="s">
        <v>527</v>
      </c>
      <c r="C276" s="6" t="s">
        <v>526</v>
      </c>
      <c r="D276" s="7" t="s">
        <v>24</v>
      </c>
      <c r="E276" s="133"/>
      <c r="F276" s="130" t="s">
        <v>2019</v>
      </c>
      <c r="G276" s="173"/>
      <c r="H276" s="133"/>
      <c r="DF276" s="50"/>
    </row>
    <row r="277" spans="1:110" ht="25" customHeight="1" x14ac:dyDescent="0.35">
      <c r="A277" s="28"/>
      <c r="B277" s="29"/>
      <c r="C277" s="52" t="s">
        <v>521</v>
      </c>
      <c r="D277" s="7"/>
      <c r="E277" s="133"/>
      <c r="F277" s="130"/>
      <c r="G277" s="130"/>
      <c r="H277" s="133"/>
      <c r="DF277" s="50"/>
    </row>
    <row r="278" spans="1:110" ht="25" customHeight="1" x14ac:dyDescent="0.35">
      <c r="A278" s="28" t="s">
        <v>1020</v>
      </c>
      <c r="B278" s="29" t="s">
        <v>523</v>
      </c>
      <c r="C278" s="6" t="s">
        <v>522</v>
      </c>
      <c r="D278" s="7" t="s">
        <v>24</v>
      </c>
      <c r="E278" s="133"/>
      <c r="F278" s="130" t="s">
        <v>2019</v>
      </c>
      <c r="G278" s="173"/>
      <c r="H278" s="133"/>
      <c r="DF278" s="50"/>
    </row>
    <row r="279" spans="1:110" ht="25" customHeight="1" x14ac:dyDescent="0.35">
      <c r="A279" s="28" t="s">
        <v>1021</v>
      </c>
      <c r="B279" s="29" t="s">
        <v>1575</v>
      </c>
      <c r="C279" s="3" t="s">
        <v>1576</v>
      </c>
      <c r="D279" s="7" t="s">
        <v>24</v>
      </c>
      <c r="E279" s="133"/>
      <c r="F279" s="130" t="s">
        <v>2019</v>
      </c>
      <c r="G279" s="173"/>
      <c r="H279" s="133"/>
      <c r="DF279" s="50"/>
    </row>
    <row r="280" spans="1:110" ht="25" customHeight="1" x14ac:dyDescent="0.35">
      <c r="A280" s="28"/>
      <c r="B280" s="29"/>
      <c r="C280" s="52" t="s">
        <v>529</v>
      </c>
      <c r="D280" s="7"/>
      <c r="E280" s="133"/>
      <c r="F280" s="130"/>
      <c r="G280" s="130"/>
      <c r="H280" s="133"/>
      <c r="DF280" s="50"/>
    </row>
    <row r="281" spans="1:110" ht="25" customHeight="1" x14ac:dyDescent="0.35">
      <c r="A281" s="28" t="s">
        <v>1022</v>
      </c>
      <c r="B281" s="29" t="s">
        <v>531</v>
      </c>
      <c r="C281" s="6" t="s">
        <v>530</v>
      </c>
      <c r="D281" s="7" t="s">
        <v>24</v>
      </c>
      <c r="E281" s="133"/>
      <c r="F281" s="130" t="s">
        <v>2019</v>
      </c>
      <c r="G281" s="173"/>
      <c r="H281" s="133"/>
      <c r="DF281" s="50"/>
    </row>
    <row r="282" spans="1:110" ht="25" customHeight="1" x14ac:dyDescent="0.35">
      <c r="A282" s="28"/>
      <c r="B282" s="29"/>
      <c r="C282" s="52" t="s">
        <v>532</v>
      </c>
      <c r="D282" s="7"/>
      <c r="E282" s="133"/>
      <c r="F282" s="130"/>
      <c r="G282" s="130"/>
      <c r="H282" s="133"/>
      <c r="DF282" s="50"/>
    </row>
    <row r="283" spans="1:110" ht="25" customHeight="1" x14ac:dyDescent="0.35">
      <c r="A283" s="28" t="s">
        <v>1023</v>
      </c>
      <c r="B283" s="29" t="s">
        <v>534</v>
      </c>
      <c r="C283" s="6" t="s">
        <v>533</v>
      </c>
      <c r="D283" s="7" t="s">
        <v>24</v>
      </c>
      <c r="E283" s="133"/>
      <c r="F283" s="130" t="s">
        <v>2019</v>
      </c>
      <c r="G283" s="173"/>
      <c r="H283" s="133"/>
      <c r="DF283" s="50"/>
    </row>
    <row r="284" spans="1:110" ht="25" customHeight="1" x14ac:dyDescent="0.35">
      <c r="A284" s="28" t="s">
        <v>1024</v>
      </c>
      <c r="B284" s="29" t="s">
        <v>536</v>
      </c>
      <c r="C284" s="6" t="s">
        <v>535</v>
      </c>
      <c r="D284" s="7" t="s">
        <v>24</v>
      </c>
      <c r="E284" s="133"/>
      <c r="F284" s="130" t="s">
        <v>2019</v>
      </c>
      <c r="G284" s="173"/>
      <c r="H284" s="133"/>
      <c r="DF284" s="50"/>
    </row>
    <row r="285" spans="1:110" ht="25" customHeight="1" x14ac:dyDescent="0.35">
      <c r="A285" s="28" t="s">
        <v>1025</v>
      </c>
      <c r="B285" s="29" t="s">
        <v>538</v>
      </c>
      <c r="C285" s="6" t="s">
        <v>537</v>
      </c>
      <c r="D285" s="7" t="s">
        <v>24</v>
      </c>
      <c r="E285" s="133"/>
      <c r="F285" s="130" t="s">
        <v>2019</v>
      </c>
      <c r="G285" s="173"/>
      <c r="H285" s="133"/>
      <c r="DF285" s="50"/>
    </row>
    <row r="286" spans="1:110" ht="25" customHeight="1" x14ac:dyDescent="0.35">
      <c r="A286" s="28" t="s">
        <v>1026</v>
      </c>
      <c r="B286" s="29" t="s">
        <v>540</v>
      </c>
      <c r="C286" s="6" t="s">
        <v>539</v>
      </c>
      <c r="D286" s="7" t="s">
        <v>24</v>
      </c>
      <c r="E286" s="133"/>
      <c r="F286" s="130" t="s">
        <v>2019</v>
      </c>
      <c r="G286" s="173"/>
      <c r="H286" s="133"/>
      <c r="DF286" s="50"/>
    </row>
    <row r="287" spans="1:110" ht="25" customHeight="1" x14ac:dyDescent="0.35">
      <c r="A287" s="28" t="s">
        <v>1027</v>
      </c>
      <c r="B287" s="29" t="s">
        <v>548</v>
      </c>
      <c r="C287" s="6" t="s">
        <v>547</v>
      </c>
      <c r="D287" s="7" t="s">
        <v>24</v>
      </c>
      <c r="E287" s="133"/>
      <c r="F287" s="130" t="s">
        <v>2019</v>
      </c>
      <c r="G287" s="173"/>
      <c r="H287" s="133"/>
      <c r="DF287" s="50"/>
    </row>
    <row r="288" spans="1:110" ht="25" customHeight="1" x14ac:dyDescent="0.35">
      <c r="A288" s="28"/>
      <c r="B288" s="29"/>
      <c r="C288" s="52" t="s">
        <v>541</v>
      </c>
      <c r="D288" s="7"/>
      <c r="E288" s="133"/>
      <c r="F288" s="130"/>
      <c r="G288" s="130"/>
      <c r="H288" s="133"/>
      <c r="DF288" s="50"/>
    </row>
    <row r="289" spans="1:110" ht="25" customHeight="1" x14ac:dyDescent="0.35">
      <c r="A289" s="28" t="s">
        <v>1028</v>
      </c>
      <c r="B289" s="29" t="s">
        <v>543</v>
      </c>
      <c r="C289" s="6" t="s">
        <v>542</v>
      </c>
      <c r="D289" s="7" t="s">
        <v>24</v>
      </c>
      <c r="E289" s="133"/>
      <c r="F289" s="130" t="s">
        <v>2019</v>
      </c>
      <c r="G289" s="173"/>
      <c r="H289" s="133"/>
      <c r="DF289" s="50"/>
    </row>
    <row r="290" spans="1:110" ht="25" customHeight="1" x14ac:dyDescent="0.35">
      <c r="A290" s="28"/>
      <c r="B290" s="29"/>
      <c r="C290" s="52" t="s">
        <v>546</v>
      </c>
      <c r="D290" s="7"/>
      <c r="E290" s="133"/>
      <c r="F290" s="130"/>
      <c r="G290" s="130"/>
      <c r="H290" s="133"/>
      <c r="DF290" s="50"/>
    </row>
    <row r="291" spans="1:110" ht="25" customHeight="1" x14ac:dyDescent="0.35">
      <c r="A291" s="28" t="s">
        <v>1029</v>
      </c>
      <c r="B291" s="29" t="s">
        <v>545</v>
      </c>
      <c r="C291" s="6" t="s">
        <v>544</v>
      </c>
      <c r="D291" s="7" t="s">
        <v>24</v>
      </c>
      <c r="E291" s="133"/>
      <c r="F291" s="130" t="s">
        <v>2019</v>
      </c>
      <c r="G291" s="173"/>
      <c r="H291" s="133"/>
      <c r="DF291" s="50"/>
    </row>
    <row r="292" spans="1:110" ht="25" customHeight="1" x14ac:dyDescent="0.35">
      <c r="A292" s="28"/>
      <c r="B292" s="29"/>
      <c r="C292" s="52" t="s">
        <v>549</v>
      </c>
      <c r="D292" s="7"/>
      <c r="E292" s="133"/>
      <c r="F292" s="130"/>
      <c r="G292" s="130"/>
      <c r="H292" s="133"/>
      <c r="DF292" s="50"/>
    </row>
    <row r="293" spans="1:110" ht="25" customHeight="1" x14ac:dyDescent="0.35">
      <c r="A293" s="28" t="s">
        <v>1030</v>
      </c>
      <c r="B293" s="29" t="s">
        <v>551</v>
      </c>
      <c r="C293" s="6" t="s">
        <v>550</v>
      </c>
      <c r="D293" s="7" t="s">
        <v>24</v>
      </c>
      <c r="E293" s="133"/>
      <c r="F293" s="130" t="s">
        <v>2019</v>
      </c>
      <c r="G293" s="173"/>
      <c r="H293" s="133"/>
      <c r="DF293" s="50"/>
    </row>
    <row r="294" spans="1:110" ht="25" customHeight="1" x14ac:dyDescent="0.35">
      <c r="A294" s="28" t="s">
        <v>1577</v>
      </c>
      <c r="B294" s="29" t="s">
        <v>553</v>
      </c>
      <c r="C294" s="6" t="s">
        <v>552</v>
      </c>
      <c r="D294" s="7" t="s">
        <v>24</v>
      </c>
      <c r="E294" s="133"/>
      <c r="F294" s="130" t="s">
        <v>2019</v>
      </c>
      <c r="G294" s="173"/>
      <c r="H294" s="133"/>
      <c r="DF294" s="50"/>
    </row>
    <row r="295" spans="1:110" ht="25" customHeight="1" x14ac:dyDescent="0.35">
      <c r="A295" s="28" t="s">
        <v>1691</v>
      </c>
      <c r="B295" s="29" t="s">
        <v>555</v>
      </c>
      <c r="C295" s="6" t="s">
        <v>554</v>
      </c>
      <c r="D295" s="7" t="s">
        <v>24</v>
      </c>
      <c r="E295" s="133"/>
      <c r="F295" s="130" t="s">
        <v>2019</v>
      </c>
      <c r="G295" s="173"/>
      <c r="H295" s="133"/>
      <c r="DF295" s="50"/>
    </row>
    <row r="296" spans="1:110" ht="25" customHeight="1" x14ac:dyDescent="0.35">
      <c r="A296" s="28" t="s">
        <v>1692</v>
      </c>
      <c r="B296" s="29" t="s">
        <v>557</v>
      </c>
      <c r="C296" s="3" t="s">
        <v>556</v>
      </c>
      <c r="D296" s="7" t="s">
        <v>24</v>
      </c>
      <c r="E296" s="133"/>
      <c r="F296" s="130" t="s">
        <v>2019</v>
      </c>
      <c r="G296" s="173"/>
      <c r="H296" s="133"/>
      <c r="DF296" s="50"/>
    </row>
    <row r="297" spans="1:110" ht="25" customHeight="1" x14ac:dyDescent="0.35">
      <c r="A297" s="28" t="s">
        <v>1694</v>
      </c>
      <c r="B297" s="9"/>
      <c r="C297" s="30" t="s">
        <v>76</v>
      </c>
      <c r="D297" s="7"/>
      <c r="E297" s="133"/>
      <c r="F297" s="130"/>
      <c r="G297" s="130"/>
      <c r="H297" s="133"/>
      <c r="DF297" s="50"/>
    </row>
    <row r="298" spans="1:110" ht="25" customHeight="1" x14ac:dyDescent="0.35">
      <c r="A298" s="28" t="s">
        <v>1695</v>
      </c>
      <c r="B298" s="9"/>
      <c r="C298" s="30" t="s">
        <v>78</v>
      </c>
      <c r="D298" s="7" t="s">
        <v>17</v>
      </c>
      <c r="E298" s="133"/>
      <c r="F298" s="130" t="s">
        <v>1551</v>
      </c>
      <c r="G298" s="173"/>
      <c r="H298" s="133"/>
      <c r="DF298" s="50"/>
    </row>
    <row r="299" spans="1:110" ht="25" customHeight="1" x14ac:dyDescent="0.35">
      <c r="A299" s="28" t="s">
        <v>1696</v>
      </c>
      <c r="B299" s="9"/>
      <c r="C299" s="31" t="s">
        <v>79</v>
      </c>
      <c r="D299" s="7"/>
      <c r="E299" s="133"/>
      <c r="F299" s="130"/>
      <c r="G299" s="130"/>
      <c r="H299" s="133"/>
      <c r="DF299" s="50"/>
    </row>
    <row r="300" spans="1:110" ht="25" customHeight="1" x14ac:dyDescent="0.35">
      <c r="A300" s="28" t="s">
        <v>1697</v>
      </c>
      <c r="B300" s="9" t="s">
        <v>81</v>
      </c>
      <c r="C300" s="30" t="s">
        <v>82</v>
      </c>
      <c r="D300" s="7" t="s">
        <v>12</v>
      </c>
      <c r="E300" s="133"/>
      <c r="F300" s="130" t="s">
        <v>1551</v>
      </c>
      <c r="G300" s="173"/>
      <c r="H300" s="133"/>
      <c r="DF300" s="50"/>
    </row>
    <row r="301" spans="1:110" ht="25" customHeight="1" x14ac:dyDescent="0.35">
      <c r="A301" s="319" t="s">
        <v>1693</v>
      </c>
      <c r="B301" s="319"/>
      <c r="C301" s="319"/>
      <c r="D301" s="34"/>
      <c r="F301" s="227"/>
      <c r="G301" s="131"/>
      <c r="DF301" s="50"/>
    </row>
    <row r="302" spans="1:110" ht="25" customHeight="1" x14ac:dyDescent="0.35">
      <c r="A302" s="10"/>
      <c r="B302" s="10"/>
      <c r="C302" s="10"/>
      <c r="D302" s="10"/>
      <c r="F302" s="132"/>
      <c r="G302" s="131"/>
      <c r="DF302" s="50"/>
    </row>
    <row r="303" spans="1:110" ht="25" customHeight="1" x14ac:dyDescent="0.35">
      <c r="A303" s="321" t="s">
        <v>0</v>
      </c>
      <c r="B303" s="320" t="s">
        <v>1</v>
      </c>
      <c r="C303" s="320" t="s">
        <v>2</v>
      </c>
      <c r="D303" s="320" t="s">
        <v>3</v>
      </c>
      <c r="E303" s="323" t="s">
        <v>5</v>
      </c>
      <c r="F303" s="212"/>
      <c r="G303" s="212"/>
      <c r="H303" s="323"/>
      <c r="DF303" s="50"/>
    </row>
    <row r="304" spans="1:110" ht="25" customHeight="1" x14ac:dyDescent="0.35">
      <c r="A304" s="321"/>
      <c r="B304" s="320"/>
      <c r="C304" s="320"/>
      <c r="D304" s="320"/>
      <c r="E304" s="323"/>
      <c r="F304" s="212" t="s">
        <v>6</v>
      </c>
      <c r="G304" s="212"/>
      <c r="H304" s="323"/>
      <c r="DF304" s="50"/>
    </row>
    <row r="305" spans="1:110" ht="25" customHeight="1" x14ac:dyDescent="0.35">
      <c r="A305" s="75" t="s">
        <v>83</v>
      </c>
      <c r="B305" s="9" t="s">
        <v>62</v>
      </c>
      <c r="C305" s="10" t="s">
        <v>84</v>
      </c>
      <c r="D305" s="9"/>
      <c r="E305" s="135"/>
      <c r="F305" s="132"/>
      <c r="G305" s="132"/>
      <c r="H305" s="135"/>
      <c r="DF305" s="50"/>
    </row>
    <row r="306" spans="1:110" ht="25" customHeight="1" x14ac:dyDescent="0.35">
      <c r="A306" s="34">
        <v>5.2</v>
      </c>
      <c r="B306" s="9" t="s">
        <v>85</v>
      </c>
      <c r="C306" s="52" t="s">
        <v>86</v>
      </c>
      <c r="D306" s="7"/>
      <c r="E306" s="133"/>
      <c r="F306" s="130"/>
      <c r="G306" s="130"/>
      <c r="H306" s="133"/>
      <c r="DF306" s="50"/>
    </row>
    <row r="307" spans="1:110" ht="25" customHeight="1" x14ac:dyDescent="0.35">
      <c r="A307" s="28" t="s">
        <v>77</v>
      </c>
      <c r="B307" s="7"/>
      <c r="C307" s="32" t="s">
        <v>88</v>
      </c>
      <c r="D307" s="7" t="s">
        <v>17</v>
      </c>
      <c r="E307" s="133"/>
      <c r="F307" s="130" t="s">
        <v>1551</v>
      </c>
      <c r="G307" s="173"/>
      <c r="H307" s="133"/>
      <c r="DF307" s="50"/>
    </row>
    <row r="308" spans="1:110" ht="25" customHeight="1" x14ac:dyDescent="0.35">
      <c r="A308" s="28" t="s">
        <v>1698</v>
      </c>
      <c r="B308" s="7"/>
      <c r="C308" s="32" t="s">
        <v>90</v>
      </c>
      <c r="D308" s="7" t="s">
        <v>17</v>
      </c>
      <c r="E308" s="133"/>
      <c r="F308" s="130" t="s">
        <v>1551</v>
      </c>
      <c r="G308" s="173"/>
      <c r="H308" s="133"/>
      <c r="DF308" s="50"/>
    </row>
    <row r="309" spans="1:110" ht="25" customHeight="1" x14ac:dyDescent="0.35">
      <c r="A309" s="28" t="s">
        <v>1699</v>
      </c>
      <c r="B309" s="7"/>
      <c r="C309" s="32" t="s">
        <v>92</v>
      </c>
      <c r="D309" s="7" t="s">
        <v>17</v>
      </c>
      <c r="E309" s="133"/>
      <c r="F309" s="130" t="s">
        <v>1551</v>
      </c>
      <c r="G309" s="173"/>
      <c r="H309" s="133"/>
      <c r="DF309" s="50"/>
    </row>
    <row r="310" spans="1:110" ht="25" customHeight="1" x14ac:dyDescent="0.35">
      <c r="A310" s="28" t="s">
        <v>1700</v>
      </c>
      <c r="B310" s="9" t="s">
        <v>94</v>
      </c>
      <c r="C310" s="6" t="s">
        <v>95</v>
      </c>
      <c r="D310" s="7" t="s">
        <v>17</v>
      </c>
      <c r="E310" s="133"/>
      <c r="F310" s="130" t="s">
        <v>1551</v>
      </c>
      <c r="G310" s="173"/>
      <c r="H310" s="133"/>
      <c r="DF310" s="50"/>
    </row>
    <row r="311" spans="1:110" s="58" customFormat="1" ht="25" customHeight="1" x14ac:dyDescent="0.35">
      <c r="A311" s="34" t="s">
        <v>1944</v>
      </c>
      <c r="B311" s="9"/>
      <c r="C311" s="10" t="s">
        <v>1945</v>
      </c>
      <c r="D311" s="9" t="s">
        <v>1478</v>
      </c>
      <c r="E311" s="135"/>
      <c r="F311" s="132"/>
      <c r="G311" s="132"/>
      <c r="H311" s="135"/>
      <c r="DF311" s="59"/>
    </row>
    <row r="312" spans="1:110" ht="25" customHeight="1" x14ac:dyDescent="0.35">
      <c r="A312" s="34">
        <v>5.3</v>
      </c>
      <c r="B312" s="9" t="s">
        <v>96</v>
      </c>
      <c r="C312" s="6" t="s">
        <v>97</v>
      </c>
      <c r="D312" s="7"/>
      <c r="E312" s="133"/>
      <c r="F312" s="133"/>
      <c r="G312" s="133"/>
      <c r="H312" s="133"/>
      <c r="DF312" s="50"/>
    </row>
    <row r="313" spans="1:110" ht="25" customHeight="1" x14ac:dyDescent="0.35">
      <c r="A313" s="28" t="s">
        <v>80</v>
      </c>
      <c r="B313" s="7"/>
      <c r="C313" s="6" t="s">
        <v>99</v>
      </c>
      <c r="D313" s="7" t="s">
        <v>17</v>
      </c>
      <c r="E313" s="133"/>
      <c r="F313" s="130" t="s">
        <v>1551</v>
      </c>
      <c r="G313" s="173"/>
      <c r="H313" s="133"/>
      <c r="DF313" s="50"/>
    </row>
    <row r="314" spans="1:110" ht="25" customHeight="1" x14ac:dyDescent="0.35">
      <c r="A314" s="34">
        <v>5.4</v>
      </c>
      <c r="B314" s="9" t="s">
        <v>96</v>
      </c>
      <c r="C314" s="6" t="s">
        <v>100</v>
      </c>
      <c r="D314" s="7"/>
      <c r="E314" s="133"/>
      <c r="F314" s="130"/>
      <c r="G314" s="130"/>
      <c r="H314" s="133"/>
      <c r="DF314" s="50"/>
    </row>
    <row r="315" spans="1:110" ht="25" customHeight="1" x14ac:dyDescent="0.35">
      <c r="A315" s="6" t="s">
        <v>87</v>
      </c>
      <c r="B315" s="7"/>
      <c r="C315" s="6" t="s">
        <v>101</v>
      </c>
      <c r="D315" s="7" t="s">
        <v>24</v>
      </c>
      <c r="E315" s="133"/>
      <c r="F315" s="130" t="s">
        <v>1551</v>
      </c>
      <c r="G315" s="173"/>
      <c r="H315" s="133"/>
      <c r="DF315" s="50"/>
    </row>
    <row r="316" spans="1:110" ht="25" customHeight="1" x14ac:dyDescent="0.35">
      <c r="A316" s="6" t="s">
        <v>89</v>
      </c>
      <c r="B316" s="7"/>
      <c r="C316" s="6" t="s">
        <v>102</v>
      </c>
      <c r="D316" s="7" t="s">
        <v>24</v>
      </c>
      <c r="E316" s="133"/>
      <c r="F316" s="130" t="s">
        <v>1551</v>
      </c>
      <c r="G316" s="173"/>
      <c r="H316" s="133"/>
      <c r="DF316" s="50"/>
    </row>
    <row r="317" spans="1:110" ht="25" customHeight="1" x14ac:dyDescent="0.35">
      <c r="A317" s="6" t="s">
        <v>91</v>
      </c>
      <c r="B317" s="7"/>
      <c r="C317" s="3" t="s">
        <v>1344</v>
      </c>
      <c r="D317" s="7" t="s">
        <v>24</v>
      </c>
      <c r="E317" s="133"/>
      <c r="F317" s="130" t="s">
        <v>1551</v>
      </c>
      <c r="G317" s="173"/>
      <c r="H317" s="133"/>
      <c r="DF317" s="50"/>
    </row>
    <row r="318" spans="1:110" ht="25" customHeight="1" x14ac:dyDescent="0.35">
      <c r="A318" s="6" t="s">
        <v>93</v>
      </c>
      <c r="B318" s="7"/>
      <c r="C318" s="6" t="s">
        <v>103</v>
      </c>
      <c r="D318" s="7" t="s">
        <v>24</v>
      </c>
      <c r="E318" s="133"/>
      <c r="F318" s="130" t="s">
        <v>1551</v>
      </c>
      <c r="G318" s="173"/>
      <c r="H318" s="133"/>
      <c r="DF318" s="50"/>
    </row>
    <row r="319" spans="1:110" ht="25" customHeight="1" x14ac:dyDescent="0.35">
      <c r="A319" s="6" t="s">
        <v>1701</v>
      </c>
      <c r="B319" s="35" t="s">
        <v>104</v>
      </c>
      <c r="C319" s="6" t="s">
        <v>105</v>
      </c>
      <c r="D319" s="7" t="s">
        <v>24</v>
      </c>
      <c r="E319" s="133"/>
      <c r="F319" s="133" t="s">
        <v>1551</v>
      </c>
      <c r="G319" s="173"/>
      <c r="H319" s="133"/>
      <c r="DF319" s="50"/>
    </row>
    <row r="320" spans="1:110" ht="25" customHeight="1" x14ac:dyDescent="0.35">
      <c r="A320" s="6" t="s">
        <v>1702</v>
      </c>
      <c r="B320" s="35" t="s">
        <v>106</v>
      </c>
      <c r="C320" s="6" t="s">
        <v>107</v>
      </c>
      <c r="D320" s="7" t="s">
        <v>24</v>
      </c>
      <c r="E320" s="133"/>
      <c r="F320" s="130" t="s">
        <v>1551</v>
      </c>
      <c r="G320" s="173"/>
      <c r="H320" s="133"/>
      <c r="DF320" s="50"/>
    </row>
    <row r="321" spans="1:110" ht="25" customHeight="1" x14ac:dyDescent="0.35">
      <c r="A321" s="319" t="s">
        <v>1703</v>
      </c>
      <c r="B321" s="319"/>
      <c r="C321" s="319"/>
      <c r="D321" s="319"/>
      <c r="F321" s="227"/>
      <c r="G321" s="131"/>
      <c r="DF321" s="50"/>
    </row>
    <row r="322" spans="1:110" ht="25" customHeight="1" x14ac:dyDescent="0.35">
      <c r="A322" s="34"/>
      <c r="B322" s="34"/>
      <c r="C322" s="34"/>
      <c r="D322" s="34"/>
      <c r="F322" s="138"/>
      <c r="G322" s="131"/>
      <c r="DF322" s="50"/>
    </row>
    <row r="323" spans="1:110" ht="25" customHeight="1" x14ac:dyDescent="0.35">
      <c r="A323" s="321" t="s">
        <v>0</v>
      </c>
      <c r="B323" s="320" t="s">
        <v>1</v>
      </c>
      <c r="C323" s="320" t="s">
        <v>2</v>
      </c>
      <c r="D323" s="320" t="s">
        <v>3</v>
      </c>
      <c r="E323" s="323" t="s">
        <v>5</v>
      </c>
      <c r="F323" s="212"/>
      <c r="G323" s="212"/>
      <c r="H323" s="323"/>
      <c r="DF323" s="50"/>
    </row>
    <row r="324" spans="1:110" ht="25" customHeight="1" x14ac:dyDescent="0.35">
      <c r="A324" s="321"/>
      <c r="B324" s="320"/>
      <c r="C324" s="320"/>
      <c r="D324" s="320"/>
      <c r="E324" s="323"/>
      <c r="F324" s="212" t="s">
        <v>6</v>
      </c>
      <c r="G324" s="212"/>
      <c r="H324" s="323"/>
      <c r="DF324" s="50"/>
    </row>
    <row r="325" spans="1:110" ht="25" customHeight="1" x14ac:dyDescent="0.35">
      <c r="A325" s="75" t="s">
        <v>108</v>
      </c>
      <c r="B325" s="9"/>
      <c r="C325" s="10" t="s">
        <v>84</v>
      </c>
      <c r="D325" s="9"/>
      <c r="E325" s="135"/>
      <c r="F325" s="132"/>
      <c r="G325" s="132"/>
      <c r="H325" s="135"/>
      <c r="DF325" s="50"/>
    </row>
    <row r="326" spans="1:110" ht="21" customHeight="1" x14ac:dyDescent="0.35">
      <c r="A326" s="34">
        <v>5.5</v>
      </c>
      <c r="C326" s="52" t="s">
        <v>109</v>
      </c>
      <c r="D326" s="9"/>
      <c r="E326" s="135"/>
      <c r="F326" s="132"/>
      <c r="G326" s="132"/>
      <c r="H326" s="135"/>
      <c r="DF326" s="50"/>
    </row>
    <row r="327" spans="1:110" ht="25" customHeight="1" x14ac:dyDescent="0.35">
      <c r="A327" s="28" t="s">
        <v>98</v>
      </c>
      <c r="B327" s="9" t="s">
        <v>348</v>
      </c>
      <c r="C327" s="6" t="s">
        <v>111</v>
      </c>
      <c r="D327" s="7" t="s">
        <v>17</v>
      </c>
      <c r="E327" s="133"/>
      <c r="F327" s="130" t="s">
        <v>1551</v>
      </c>
      <c r="G327" s="173"/>
      <c r="H327" s="133"/>
      <c r="DF327" s="50"/>
    </row>
    <row r="328" spans="1:110" ht="25" customHeight="1" x14ac:dyDescent="0.35">
      <c r="A328" s="34">
        <v>5.6</v>
      </c>
      <c r="B328" s="9"/>
      <c r="C328" s="52" t="s">
        <v>112</v>
      </c>
      <c r="D328" s="7"/>
      <c r="E328" s="133"/>
      <c r="F328" s="130"/>
      <c r="G328" s="130"/>
      <c r="H328" s="133"/>
      <c r="DF328" s="50"/>
    </row>
    <row r="329" spans="1:110" ht="25" customHeight="1" x14ac:dyDescent="0.35">
      <c r="A329" s="28" t="s">
        <v>110</v>
      </c>
      <c r="B329" s="9" t="s">
        <v>348</v>
      </c>
      <c r="C329" s="6" t="s">
        <v>114</v>
      </c>
      <c r="D329" s="7" t="s">
        <v>10</v>
      </c>
      <c r="E329" s="133"/>
      <c r="F329" s="130" t="s">
        <v>1551</v>
      </c>
      <c r="G329" s="173"/>
      <c r="H329" s="311"/>
      <c r="DF329" s="50"/>
    </row>
    <row r="330" spans="1:110" ht="25" customHeight="1" x14ac:dyDescent="0.35">
      <c r="A330" s="28" t="s">
        <v>1704</v>
      </c>
      <c r="B330" s="9" t="s">
        <v>349</v>
      </c>
      <c r="C330" s="6" t="s">
        <v>115</v>
      </c>
      <c r="D330" s="7" t="s">
        <v>10</v>
      </c>
      <c r="E330" s="133"/>
      <c r="F330" s="130" t="s">
        <v>1551</v>
      </c>
      <c r="G330" s="173"/>
      <c r="H330" s="133"/>
      <c r="DF330" s="50"/>
    </row>
    <row r="331" spans="1:110" ht="25" customHeight="1" x14ac:dyDescent="0.35">
      <c r="A331" s="28" t="s">
        <v>1705</v>
      </c>
      <c r="B331" s="9" t="s">
        <v>1578</v>
      </c>
      <c r="C331" s="6" t="s">
        <v>1579</v>
      </c>
      <c r="D331" s="7" t="s">
        <v>10</v>
      </c>
      <c r="E331" s="133"/>
      <c r="F331" s="130" t="s">
        <v>1551</v>
      </c>
      <c r="G331" s="173"/>
      <c r="H331" s="133"/>
      <c r="DF331" s="50"/>
    </row>
    <row r="332" spans="1:110" ht="25" customHeight="1" x14ac:dyDescent="0.35">
      <c r="A332" s="28" t="s">
        <v>1706</v>
      </c>
      <c r="B332" s="9" t="s">
        <v>1578</v>
      </c>
      <c r="C332" s="6" t="s">
        <v>1580</v>
      </c>
      <c r="D332" s="7" t="s">
        <v>10</v>
      </c>
      <c r="E332" s="133"/>
      <c r="F332" s="130" t="s">
        <v>1551</v>
      </c>
      <c r="G332" s="173"/>
      <c r="H332" s="133"/>
      <c r="DF332" s="50"/>
    </row>
    <row r="333" spans="1:110" ht="25" customHeight="1" x14ac:dyDescent="0.35">
      <c r="A333" s="28" t="s">
        <v>1707</v>
      </c>
      <c r="B333" s="9" t="s">
        <v>1578</v>
      </c>
      <c r="C333" s="6" t="s">
        <v>1581</v>
      </c>
      <c r="D333" s="7" t="s">
        <v>10</v>
      </c>
      <c r="E333" s="133"/>
      <c r="F333" s="130" t="s">
        <v>1551</v>
      </c>
      <c r="G333" s="173"/>
      <c r="H333" s="133"/>
      <c r="DF333" s="50"/>
    </row>
    <row r="334" spans="1:110" ht="25" customHeight="1" x14ac:dyDescent="0.35">
      <c r="A334" s="28" t="s">
        <v>1708</v>
      </c>
      <c r="B334" s="9" t="s">
        <v>1578</v>
      </c>
      <c r="C334" s="6" t="s">
        <v>1582</v>
      </c>
      <c r="D334" s="7" t="s">
        <v>10</v>
      </c>
      <c r="E334" s="133"/>
      <c r="F334" s="130" t="s">
        <v>1551</v>
      </c>
      <c r="G334" s="173"/>
      <c r="H334" s="133"/>
      <c r="DF334" s="50"/>
    </row>
    <row r="335" spans="1:110" ht="25" customHeight="1" x14ac:dyDescent="0.35">
      <c r="A335" s="28" t="s">
        <v>1709</v>
      </c>
      <c r="B335" s="9" t="s">
        <v>1578</v>
      </c>
      <c r="C335" s="6" t="s">
        <v>1583</v>
      </c>
      <c r="D335" s="7" t="s">
        <v>10</v>
      </c>
      <c r="E335" s="133"/>
      <c r="F335" s="130" t="s">
        <v>1551</v>
      </c>
      <c r="G335" s="173"/>
      <c r="H335" s="133"/>
      <c r="DF335" s="50"/>
    </row>
    <row r="336" spans="1:110" ht="25" customHeight="1" x14ac:dyDescent="0.35">
      <c r="A336" s="28"/>
      <c r="B336" s="9"/>
      <c r="C336" s="33"/>
      <c r="D336" s="7"/>
      <c r="E336" s="133"/>
      <c r="F336" s="130"/>
      <c r="G336" s="130"/>
      <c r="H336" s="133"/>
      <c r="DF336" s="50"/>
    </row>
    <row r="337" spans="1:110" ht="25" customHeight="1" x14ac:dyDescent="0.35">
      <c r="A337" s="34">
        <v>5.7</v>
      </c>
      <c r="B337" s="29"/>
      <c r="C337" s="6" t="s">
        <v>116</v>
      </c>
      <c r="D337" s="7"/>
      <c r="E337" s="133"/>
      <c r="F337" s="130"/>
      <c r="G337" s="130"/>
      <c r="H337" s="133"/>
      <c r="DF337" s="50"/>
    </row>
    <row r="338" spans="1:110" ht="31.5" customHeight="1" x14ac:dyDescent="0.35">
      <c r="A338" s="28" t="s">
        <v>113</v>
      </c>
      <c r="B338" s="29" t="s">
        <v>117</v>
      </c>
      <c r="C338" s="6" t="s">
        <v>118</v>
      </c>
      <c r="D338" s="7" t="s">
        <v>24</v>
      </c>
      <c r="E338" s="179"/>
      <c r="F338" s="130" t="s">
        <v>2019</v>
      </c>
      <c r="G338" s="173"/>
      <c r="H338" s="293"/>
      <c r="DF338" s="50"/>
    </row>
    <row r="339" spans="1:110" ht="25" customHeight="1" x14ac:dyDescent="0.35">
      <c r="A339" s="28"/>
      <c r="B339" s="29"/>
      <c r="C339" s="6"/>
      <c r="D339" s="7"/>
      <c r="E339" s="133"/>
      <c r="F339" s="130"/>
      <c r="G339" s="130"/>
      <c r="H339" s="133"/>
      <c r="DF339" s="50"/>
    </row>
    <row r="340" spans="1:110" ht="25" customHeight="1" x14ac:dyDescent="0.35">
      <c r="A340" s="319" t="s">
        <v>1710</v>
      </c>
      <c r="B340" s="319"/>
      <c r="C340" s="319"/>
      <c r="D340" s="319"/>
      <c r="F340" s="227"/>
      <c r="G340" s="132"/>
      <c r="DF340" s="50"/>
    </row>
    <row r="341" spans="1:110" ht="25" customHeight="1" x14ac:dyDescent="0.35">
      <c r="A341" s="34"/>
      <c r="B341" s="34"/>
      <c r="C341" s="34"/>
      <c r="D341" s="34"/>
      <c r="F341" s="138"/>
      <c r="G341" s="132"/>
      <c r="DF341" s="50"/>
    </row>
    <row r="342" spans="1:110" ht="25" customHeight="1" x14ac:dyDescent="0.35">
      <c r="A342" s="324" t="s">
        <v>0</v>
      </c>
      <c r="B342" s="325" t="s">
        <v>1</v>
      </c>
      <c r="C342" s="325" t="s">
        <v>2</v>
      </c>
      <c r="D342" s="325" t="s">
        <v>3</v>
      </c>
      <c r="E342" s="323" t="s">
        <v>5</v>
      </c>
      <c r="F342" s="212"/>
      <c r="G342" s="212"/>
      <c r="H342" s="323" t="s">
        <v>5</v>
      </c>
      <c r="DF342" s="50"/>
    </row>
    <row r="343" spans="1:110" ht="25" customHeight="1" x14ac:dyDescent="0.35">
      <c r="A343" s="324"/>
      <c r="B343" s="325"/>
      <c r="C343" s="325"/>
      <c r="D343" s="325"/>
      <c r="E343" s="323"/>
      <c r="F343" s="212" t="s">
        <v>6</v>
      </c>
      <c r="G343" s="212" t="s">
        <v>7</v>
      </c>
      <c r="H343" s="323"/>
      <c r="DF343" s="50"/>
    </row>
    <row r="344" spans="1:110" ht="25" customHeight="1" x14ac:dyDescent="0.35">
      <c r="A344" s="75">
        <v>6</v>
      </c>
      <c r="B344" s="9" t="s">
        <v>119</v>
      </c>
      <c r="C344" s="54" t="s">
        <v>120</v>
      </c>
      <c r="D344" s="7"/>
      <c r="E344" s="133"/>
      <c r="F344" s="130"/>
      <c r="G344" s="130"/>
      <c r="H344" s="133"/>
      <c r="DF344" s="50"/>
    </row>
    <row r="345" spans="1:110" ht="25" customHeight="1" x14ac:dyDescent="0.35">
      <c r="A345" s="34">
        <v>6.1</v>
      </c>
      <c r="B345" s="9"/>
      <c r="C345" s="52" t="s">
        <v>121</v>
      </c>
      <c r="D345" s="7"/>
      <c r="E345" s="133"/>
      <c r="F345" s="130"/>
      <c r="G345" s="130"/>
      <c r="H345" s="133"/>
      <c r="DF345" s="50"/>
    </row>
    <row r="346" spans="1:110" ht="25" customHeight="1" x14ac:dyDescent="0.35">
      <c r="A346" s="34"/>
      <c r="B346" s="9"/>
      <c r="C346" s="10" t="s">
        <v>1345</v>
      </c>
      <c r="D346" s="7"/>
      <c r="E346" s="133"/>
      <c r="F346" s="130"/>
      <c r="G346" s="130"/>
      <c r="H346" s="133"/>
      <c r="DF346" s="50"/>
    </row>
    <row r="347" spans="1:110" ht="25" customHeight="1" x14ac:dyDescent="0.35">
      <c r="A347" s="28" t="s">
        <v>122</v>
      </c>
      <c r="B347" s="9" t="s">
        <v>559</v>
      </c>
      <c r="C347" s="6" t="s">
        <v>558</v>
      </c>
      <c r="D347" s="7" t="s">
        <v>24</v>
      </c>
      <c r="E347" s="133"/>
      <c r="F347" s="130" t="s">
        <v>1551</v>
      </c>
      <c r="G347" s="173"/>
      <c r="H347" s="133"/>
      <c r="DF347" s="50"/>
    </row>
    <row r="348" spans="1:110" ht="25" customHeight="1" x14ac:dyDescent="0.35">
      <c r="A348" s="28" t="s">
        <v>1031</v>
      </c>
      <c r="B348" s="9" t="s">
        <v>561</v>
      </c>
      <c r="C348" s="6" t="s">
        <v>560</v>
      </c>
      <c r="D348" s="7" t="s">
        <v>24</v>
      </c>
      <c r="E348" s="133"/>
      <c r="F348" s="130" t="s">
        <v>1551</v>
      </c>
      <c r="G348" s="173"/>
      <c r="H348" s="133"/>
      <c r="DF348" s="50"/>
    </row>
    <row r="349" spans="1:110" ht="25" customHeight="1" x14ac:dyDescent="0.35">
      <c r="A349" s="28" t="s">
        <v>1032</v>
      </c>
      <c r="B349" s="9" t="s">
        <v>563</v>
      </c>
      <c r="C349" s="6" t="s">
        <v>562</v>
      </c>
      <c r="D349" s="7" t="s">
        <v>24</v>
      </c>
      <c r="E349" s="133"/>
      <c r="F349" s="130" t="s">
        <v>1551</v>
      </c>
      <c r="G349" s="173"/>
      <c r="H349" s="133"/>
      <c r="DF349" s="50"/>
    </row>
    <row r="350" spans="1:110" ht="25" customHeight="1" x14ac:dyDescent="0.35">
      <c r="A350" s="28" t="s">
        <v>1033</v>
      </c>
      <c r="B350" s="9" t="s">
        <v>565</v>
      </c>
      <c r="C350" s="6" t="s">
        <v>564</v>
      </c>
      <c r="D350" s="7" t="s">
        <v>24</v>
      </c>
      <c r="E350" s="133"/>
      <c r="F350" s="130" t="s">
        <v>1551</v>
      </c>
      <c r="G350" s="173"/>
      <c r="H350" s="133"/>
      <c r="DF350" s="50"/>
    </row>
    <row r="351" spans="1:110" ht="25" customHeight="1" x14ac:dyDescent="0.35">
      <c r="A351" s="28" t="s">
        <v>1034</v>
      </c>
      <c r="B351" s="9" t="s">
        <v>1588</v>
      </c>
      <c r="C351" s="6" t="s">
        <v>1587</v>
      </c>
      <c r="D351" s="7" t="s">
        <v>24</v>
      </c>
      <c r="E351" s="133"/>
      <c r="F351" s="130" t="s">
        <v>1551</v>
      </c>
      <c r="G351" s="173"/>
      <c r="H351" s="133"/>
      <c r="DF351" s="50"/>
    </row>
    <row r="352" spans="1:110" ht="25" customHeight="1" x14ac:dyDescent="0.35">
      <c r="A352" s="28" t="s">
        <v>1035</v>
      </c>
      <c r="B352" s="9" t="s">
        <v>1589</v>
      </c>
      <c r="C352" s="6" t="s">
        <v>1590</v>
      </c>
      <c r="D352" s="7" t="s">
        <v>24</v>
      </c>
      <c r="E352" s="133"/>
      <c r="F352" s="130" t="s">
        <v>1551</v>
      </c>
      <c r="G352" s="173"/>
      <c r="H352" s="133"/>
      <c r="DF352" s="50"/>
    </row>
    <row r="353" spans="1:110" ht="25" customHeight="1" x14ac:dyDescent="0.35">
      <c r="A353" s="28" t="s">
        <v>1036</v>
      </c>
      <c r="B353" s="9" t="s">
        <v>1591</v>
      </c>
      <c r="C353" s="6" t="s">
        <v>1592</v>
      </c>
      <c r="D353" s="7" t="s">
        <v>24</v>
      </c>
      <c r="E353" s="133"/>
      <c r="F353" s="130" t="s">
        <v>1551</v>
      </c>
      <c r="G353" s="173"/>
      <c r="H353" s="133"/>
      <c r="DF353" s="50"/>
    </row>
    <row r="354" spans="1:110" ht="25.5" customHeight="1" x14ac:dyDescent="0.35">
      <c r="A354" s="28" t="s">
        <v>1037</v>
      </c>
      <c r="B354" s="9" t="s">
        <v>1584</v>
      </c>
      <c r="C354" s="230" t="s">
        <v>1593</v>
      </c>
      <c r="D354" s="7" t="s">
        <v>24</v>
      </c>
      <c r="E354" s="133"/>
      <c r="F354" s="130" t="s">
        <v>1551</v>
      </c>
      <c r="G354" s="173"/>
      <c r="H354" s="133"/>
      <c r="DF354" s="50"/>
    </row>
    <row r="355" spans="1:110" ht="25" customHeight="1" x14ac:dyDescent="0.35">
      <c r="A355" s="28"/>
      <c r="B355" s="9"/>
      <c r="C355" s="10" t="s">
        <v>566</v>
      </c>
      <c r="D355" s="7"/>
      <c r="E355" s="133"/>
      <c r="F355" s="130"/>
      <c r="G355" s="130"/>
      <c r="H355" s="133"/>
      <c r="DF355" s="50"/>
    </row>
    <row r="356" spans="1:110" ht="25" customHeight="1" x14ac:dyDescent="0.35">
      <c r="A356" s="28" t="s">
        <v>1038</v>
      </c>
      <c r="B356" s="9" t="s">
        <v>568</v>
      </c>
      <c r="C356" s="6" t="s">
        <v>567</v>
      </c>
      <c r="D356" s="7" t="s">
        <v>24</v>
      </c>
      <c r="E356" s="133"/>
      <c r="F356" s="130" t="s">
        <v>1551</v>
      </c>
      <c r="G356" s="173"/>
      <c r="H356" s="133"/>
      <c r="DF356" s="50"/>
    </row>
    <row r="357" spans="1:110" ht="25" customHeight="1" x14ac:dyDescent="0.35">
      <c r="A357" s="28" t="s">
        <v>1039</v>
      </c>
      <c r="B357" s="9" t="s">
        <v>570</v>
      </c>
      <c r="C357" s="6" t="s">
        <v>569</v>
      </c>
      <c r="D357" s="7" t="s">
        <v>24</v>
      </c>
      <c r="E357" s="133"/>
      <c r="F357" s="130" t="s">
        <v>1551</v>
      </c>
      <c r="G357" s="173"/>
      <c r="H357" s="133"/>
      <c r="DF357" s="50"/>
    </row>
    <row r="358" spans="1:110" ht="21" customHeight="1" x14ac:dyDescent="0.35">
      <c r="A358" s="28" t="s">
        <v>1040</v>
      </c>
      <c r="B358" s="9" t="s">
        <v>1347</v>
      </c>
      <c r="C358" s="230" t="s">
        <v>1585</v>
      </c>
      <c r="D358" s="7" t="s">
        <v>24</v>
      </c>
      <c r="E358" s="133"/>
      <c r="F358" s="130" t="s">
        <v>1551</v>
      </c>
      <c r="G358" s="173"/>
      <c r="H358" s="133"/>
      <c r="DF358" s="50"/>
    </row>
    <row r="359" spans="1:110" ht="25" customHeight="1" x14ac:dyDescent="0.35">
      <c r="A359" s="28"/>
      <c r="B359" s="9"/>
      <c r="C359" s="54" t="s">
        <v>1586</v>
      </c>
      <c r="D359" s="7"/>
      <c r="E359" s="133"/>
      <c r="F359" s="130"/>
      <c r="G359" s="130"/>
      <c r="H359" s="133"/>
      <c r="DF359" s="50"/>
    </row>
    <row r="360" spans="1:110" ht="25" customHeight="1" x14ac:dyDescent="0.35">
      <c r="A360" s="28" t="s">
        <v>1041</v>
      </c>
      <c r="B360" s="9" t="s">
        <v>576</v>
      </c>
      <c r="C360" s="6" t="s">
        <v>575</v>
      </c>
      <c r="D360" s="7" t="s">
        <v>24</v>
      </c>
      <c r="E360" s="133"/>
      <c r="F360" s="130" t="s">
        <v>1551</v>
      </c>
      <c r="G360" s="173"/>
      <c r="H360" s="133"/>
      <c r="DF360" s="50"/>
    </row>
    <row r="361" spans="1:110" ht="25" customHeight="1" x14ac:dyDescent="0.35">
      <c r="A361" s="28" t="s">
        <v>1042</v>
      </c>
      <c r="B361" s="9" t="s">
        <v>572</v>
      </c>
      <c r="C361" s="6" t="s">
        <v>571</v>
      </c>
      <c r="D361" s="7" t="s">
        <v>24</v>
      </c>
      <c r="E361" s="133"/>
      <c r="F361" s="130" t="s">
        <v>1551</v>
      </c>
      <c r="G361" s="173"/>
      <c r="H361" s="133"/>
      <c r="DF361" s="50"/>
    </row>
    <row r="362" spans="1:110" ht="25" customHeight="1" x14ac:dyDescent="0.35">
      <c r="A362" s="28" t="s">
        <v>1043</v>
      </c>
      <c r="B362" s="9" t="s">
        <v>574</v>
      </c>
      <c r="C362" s="6" t="s">
        <v>573</v>
      </c>
      <c r="D362" s="7" t="s">
        <v>24</v>
      </c>
      <c r="E362" s="133"/>
      <c r="F362" s="130" t="s">
        <v>1551</v>
      </c>
      <c r="G362" s="173"/>
      <c r="H362" s="133"/>
      <c r="DF362" s="50"/>
    </row>
    <row r="363" spans="1:110" ht="25" customHeight="1" x14ac:dyDescent="0.35">
      <c r="A363" s="28" t="s">
        <v>1044</v>
      </c>
      <c r="B363" s="9" t="s">
        <v>578</v>
      </c>
      <c r="C363" s="6" t="s">
        <v>577</v>
      </c>
      <c r="D363" s="7" t="s">
        <v>24</v>
      </c>
      <c r="E363" s="133"/>
      <c r="F363" s="130" t="s">
        <v>1551</v>
      </c>
      <c r="G363" s="173"/>
      <c r="H363" s="133"/>
      <c r="DF363" s="50"/>
    </row>
    <row r="364" spans="1:110" ht="25" customHeight="1" x14ac:dyDescent="0.35">
      <c r="A364" s="28" t="s">
        <v>1045</v>
      </c>
      <c r="B364" s="9" t="s">
        <v>580</v>
      </c>
      <c r="C364" s="6" t="s">
        <v>579</v>
      </c>
      <c r="D364" s="7" t="s">
        <v>24</v>
      </c>
      <c r="E364" s="133"/>
      <c r="F364" s="130" t="s">
        <v>1551</v>
      </c>
      <c r="G364" s="173"/>
      <c r="H364" s="133"/>
      <c r="DF364" s="50"/>
    </row>
    <row r="365" spans="1:110" ht="25" customHeight="1" x14ac:dyDescent="0.35">
      <c r="A365" s="28" t="s">
        <v>1046</v>
      </c>
      <c r="B365" s="9" t="s">
        <v>582</v>
      </c>
      <c r="C365" s="6" t="s">
        <v>581</v>
      </c>
      <c r="D365" s="7" t="s">
        <v>24</v>
      </c>
      <c r="E365" s="133"/>
      <c r="F365" s="130" t="s">
        <v>1551</v>
      </c>
      <c r="G365" s="173"/>
      <c r="H365" s="133"/>
      <c r="DF365" s="50"/>
    </row>
    <row r="366" spans="1:110" ht="25" customHeight="1" x14ac:dyDescent="0.35">
      <c r="A366" s="28" t="s">
        <v>1047</v>
      </c>
      <c r="B366" s="9" t="s">
        <v>584</v>
      </c>
      <c r="C366" s="6" t="s">
        <v>583</v>
      </c>
      <c r="D366" s="7" t="s">
        <v>24</v>
      </c>
      <c r="E366" s="133"/>
      <c r="F366" s="130" t="s">
        <v>1551</v>
      </c>
      <c r="G366" s="173"/>
      <c r="H366" s="133"/>
      <c r="DF366" s="50"/>
    </row>
    <row r="367" spans="1:110" ht="25" customHeight="1" x14ac:dyDescent="0.35">
      <c r="A367" s="28" t="s">
        <v>1048</v>
      </c>
      <c r="B367" s="9" t="s">
        <v>586</v>
      </c>
      <c r="C367" s="6" t="s">
        <v>585</v>
      </c>
      <c r="D367" s="7" t="s">
        <v>24</v>
      </c>
      <c r="E367" s="133"/>
      <c r="F367" s="130" t="s">
        <v>1551</v>
      </c>
      <c r="G367" s="173"/>
      <c r="H367" s="133"/>
      <c r="DF367" s="50"/>
    </row>
    <row r="368" spans="1:110" ht="25" customHeight="1" x14ac:dyDescent="0.35">
      <c r="A368" s="28" t="s">
        <v>1049</v>
      </c>
      <c r="B368" s="9" t="s">
        <v>588</v>
      </c>
      <c r="C368" s="6" t="s">
        <v>587</v>
      </c>
      <c r="D368" s="7" t="s">
        <v>24</v>
      </c>
      <c r="E368" s="133"/>
      <c r="F368" s="130" t="s">
        <v>1551</v>
      </c>
      <c r="G368" s="173"/>
      <c r="H368" s="133"/>
      <c r="DF368" s="50"/>
    </row>
    <row r="369" spans="1:110" ht="25" customHeight="1" x14ac:dyDescent="0.35">
      <c r="A369" s="28" t="s">
        <v>1050</v>
      </c>
      <c r="B369" s="9" t="s">
        <v>590</v>
      </c>
      <c r="C369" s="6" t="s">
        <v>589</v>
      </c>
      <c r="D369" s="7" t="s">
        <v>24</v>
      </c>
      <c r="E369" s="133"/>
      <c r="F369" s="130" t="s">
        <v>1551</v>
      </c>
      <c r="G369" s="173"/>
      <c r="H369" s="133"/>
      <c r="DF369" s="50"/>
    </row>
    <row r="370" spans="1:110" ht="25" customHeight="1" x14ac:dyDescent="0.35">
      <c r="A370" s="28" t="s">
        <v>1051</v>
      </c>
      <c r="B370" s="9" t="s">
        <v>592</v>
      </c>
      <c r="C370" s="6" t="s">
        <v>591</v>
      </c>
      <c r="D370" s="7" t="s">
        <v>24</v>
      </c>
      <c r="E370" s="133"/>
      <c r="F370" s="130" t="s">
        <v>1551</v>
      </c>
      <c r="G370" s="173"/>
      <c r="H370" s="133"/>
      <c r="DF370" s="50"/>
    </row>
    <row r="371" spans="1:110" ht="25" customHeight="1" x14ac:dyDescent="0.35">
      <c r="A371" s="28" t="s">
        <v>1052</v>
      </c>
      <c r="B371" s="9" t="s">
        <v>594</v>
      </c>
      <c r="C371" s="6" t="s">
        <v>593</v>
      </c>
      <c r="D371" s="7" t="s">
        <v>24</v>
      </c>
      <c r="E371" s="133"/>
      <c r="F371" s="130" t="s">
        <v>1551</v>
      </c>
      <c r="G371" s="173"/>
      <c r="H371" s="133"/>
      <c r="DF371" s="50"/>
    </row>
    <row r="372" spans="1:110" ht="25" customHeight="1" x14ac:dyDescent="0.35">
      <c r="A372" s="28"/>
      <c r="B372" s="9"/>
      <c r="C372" s="10" t="s">
        <v>518</v>
      </c>
      <c r="D372" s="7"/>
      <c r="E372" s="133"/>
      <c r="F372" s="130"/>
      <c r="G372" s="130"/>
      <c r="H372" s="133"/>
      <c r="DF372" s="50"/>
    </row>
    <row r="373" spans="1:110" ht="25" customHeight="1" x14ac:dyDescent="0.35">
      <c r="A373" s="28" t="s">
        <v>1053</v>
      </c>
      <c r="B373" s="9" t="s">
        <v>596</v>
      </c>
      <c r="C373" s="6" t="s">
        <v>595</v>
      </c>
      <c r="D373" s="7" t="s">
        <v>24</v>
      </c>
      <c r="E373" s="133"/>
      <c r="F373" s="130" t="s">
        <v>1551</v>
      </c>
      <c r="G373" s="173"/>
      <c r="H373" s="133"/>
      <c r="DF373" s="50"/>
    </row>
    <row r="374" spans="1:110" ht="25" customHeight="1" x14ac:dyDescent="0.35">
      <c r="A374" s="28" t="s">
        <v>1054</v>
      </c>
      <c r="B374" s="9" t="s">
        <v>598</v>
      </c>
      <c r="C374" s="6" t="s">
        <v>597</v>
      </c>
      <c r="D374" s="7" t="s">
        <v>24</v>
      </c>
      <c r="E374" s="133"/>
      <c r="F374" s="130" t="s">
        <v>1551</v>
      </c>
      <c r="G374" s="173"/>
      <c r="H374" s="133"/>
      <c r="DF374" s="50"/>
    </row>
    <row r="375" spans="1:110" ht="25" customHeight="1" x14ac:dyDescent="0.35">
      <c r="A375" s="28" t="s">
        <v>1055</v>
      </c>
      <c r="B375" s="9" t="s">
        <v>600</v>
      </c>
      <c r="C375" s="6" t="s">
        <v>599</v>
      </c>
      <c r="D375" s="7" t="s">
        <v>24</v>
      </c>
      <c r="E375" s="133"/>
      <c r="F375" s="130" t="s">
        <v>1551</v>
      </c>
      <c r="G375" s="173"/>
      <c r="H375" s="133"/>
      <c r="DF375" s="50"/>
    </row>
    <row r="376" spans="1:110" ht="25" customHeight="1" x14ac:dyDescent="0.35">
      <c r="A376" s="28"/>
      <c r="B376" s="9"/>
      <c r="C376" s="10" t="s">
        <v>603</v>
      </c>
      <c r="D376" s="7"/>
      <c r="E376" s="133"/>
      <c r="F376" s="130"/>
      <c r="G376" s="130"/>
      <c r="H376" s="133"/>
      <c r="DF376" s="50"/>
    </row>
    <row r="377" spans="1:110" ht="25" customHeight="1" x14ac:dyDescent="0.35">
      <c r="A377" s="28" t="s">
        <v>1056</v>
      </c>
      <c r="B377" s="9" t="s">
        <v>602</v>
      </c>
      <c r="C377" s="6" t="s">
        <v>601</v>
      </c>
      <c r="D377" s="7" t="s">
        <v>24</v>
      </c>
      <c r="E377" s="133"/>
      <c r="F377" s="130" t="s">
        <v>1551</v>
      </c>
      <c r="G377" s="173"/>
      <c r="H377" s="133"/>
      <c r="DF377" s="50"/>
    </row>
    <row r="378" spans="1:110" ht="30.75" customHeight="1" x14ac:dyDescent="0.35">
      <c r="A378" s="28" t="s">
        <v>1057</v>
      </c>
      <c r="B378" s="9" t="s">
        <v>1594</v>
      </c>
      <c r="C378" s="6" t="s">
        <v>1595</v>
      </c>
      <c r="D378" s="7" t="s">
        <v>24</v>
      </c>
      <c r="E378" s="133"/>
      <c r="F378" s="130" t="s">
        <v>1551</v>
      </c>
      <c r="G378" s="173"/>
      <c r="H378" s="133"/>
      <c r="DF378" s="50"/>
    </row>
    <row r="379" spans="1:110" ht="39" customHeight="1" x14ac:dyDescent="0.35">
      <c r="A379" s="28" t="s">
        <v>1058</v>
      </c>
      <c r="B379" s="9" t="s">
        <v>1597</v>
      </c>
      <c r="C379" s="6" t="s">
        <v>1596</v>
      </c>
      <c r="D379" s="7" t="s">
        <v>24</v>
      </c>
      <c r="E379" s="133"/>
      <c r="F379" s="130" t="s">
        <v>1551</v>
      </c>
      <c r="G379" s="173"/>
      <c r="H379" s="133"/>
      <c r="DF379" s="50"/>
    </row>
    <row r="380" spans="1:110" ht="39" customHeight="1" x14ac:dyDescent="0.35">
      <c r="A380" s="28" t="s">
        <v>1059</v>
      </c>
      <c r="B380" s="9" t="s">
        <v>1599</v>
      </c>
      <c r="C380" s="6" t="s">
        <v>1598</v>
      </c>
      <c r="D380" s="7" t="s">
        <v>24</v>
      </c>
      <c r="E380" s="133"/>
      <c r="F380" s="130" t="s">
        <v>1551</v>
      </c>
      <c r="G380" s="173"/>
      <c r="H380" s="133"/>
      <c r="DF380" s="50"/>
    </row>
    <row r="381" spans="1:110" ht="36" customHeight="1" x14ac:dyDescent="0.35">
      <c r="A381" s="28" t="s">
        <v>1060</v>
      </c>
      <c r="B381" s="9" t="s">
        <v>1601</v>
      </c>
      <c r="C381" s="6" t="s">
        <v>1600</v>
      </c>
      <c r="D381" s="7" t="s">
        <v>24</v>
      </c>
      <c r="E381" s="133"/>
      <c r="F381" s="130" t="s">
        <v>1551</v>
      </c>
      <c r="G381" s="173"/>
      <c r="H381" s="133"/>
      <c r="DF381" s="50"/>
    </row>
    <row r="382" spans="1:110" ht="25" customHeight="1" x14ac:dyDescent="0.35">
      <c r="A382" s="28" t="s">
        <v>1061</v>
      </c>
      <c r="B382" s="9" t="s">
        <v>1603</v>
      </c>
      <c r="C382" s="3" t="s">
        <v>1602</v>
      </c>
      <c r="D382" s="7" t="s">
        <v>24</v>
      </c>
      <c r="E382" s="133"/>
      <c r="F382" s="130" t="s">
        <v>1551</v>
      </c>
      <c r="G382" s="173"/>
      <c r="H382" s="133"/>
      <c r="DF382" s="50"/>
    </row>
    <row r="383" spans="1:110" ht="25" customHeight="1" x14ac:dyDescent="0.35">
      <c r="A383" s="28"/>
      <c r="B383" s="9"/>
      <c r="C383" s="10" t="s">
        <v>604</v>
      </c>
      <c r="D383" s="7"/>
      <c r="E383" s="133"/>
      <c r="F383" s="130"/>
      <c r="G383" s="130"/>
      <c r="H383" s="133"/>
      <c r="DF383" s="50"/>
    </row>
    <row r="384" spans="1:110" ht="25" customHeight="1" x14ac:dyDescent="0.35">
      <c r="A384" s="28" t="s">
        <v>1062</v>
      </c>
      <c r="B384" s="9" t="s">
        <v>607</v>
      </c>
      <c r="C384" s="6" t="s">
        <v>605</v>
      </c>
      <c r="D384" s="7" t="s">
        <v>24</v>
      </c>
      <c r="E384" s="133"/>
      <c r="F384" s="130" t="s">
        <v>1551</v>
      </c>
      <c r="G384" s="173"/>
      <c r="H384" s="133"/>
      <c r="DF384" s="50"/>
    </row>
    <row r="385" spans="1:110" ht="25" customHeight="1" x14ac:dyDescent="0.35">
      <c r="A385" s="28" t="s">
        <v>1063</v>
      </c>
      <c r="B385" s="9" t="s">
        <v>608</v>
      </c>
      <c r="C385" s="6" t="s">
        <v>606</v>
      </c>
      <c r="D385" s="7" t="s">
        <v>24</v>
      </c>
      <c r="E385" s="133"/>
      <c r="F385" s="130" t="s">
        <v>1551</v>
      </c>
      <c r="G385" s="173"/>
      <c r="H385" s="133"/>
      <c r="DF385" s="50"/>
    </row>
    <row r="386" spans="1:110" ht="25" customHeight="1" x14ac:dyDescent="0.35">
      <c r="A386" s="28" t="s">
        <v>1064</v>
      </c>
      <c r="B386" s="9" t="s">
        <v>613</v>
      </c>
      <c r="C386" s="6" t="s">
        <v>609</v>
      </c>
      <c r="D386" s="7" t="s">
        <v>24</v>
      </c>
      <c r="E386" s="133"/>
      <c r="F386" s="130" t="s">
        <v>1551</v>
      </c>
      <c r="G386" s="173"/>
      <c r="H386" s="133"/>
      <c r="DF386" s="50"/>
    </row>
    <row r="387" spans="1:110" ht="25" customHeight="1" x14ac:dyDescent="0.35">
      <c r="A387" s="28" t="s">
        <v>1065</v>
      </c>
      <c r="B387" s="9" t="s">
        <v>613</v>
      </c>
      <c r="C387" s="6" t="s">
        <v>610</v>
      </c>
      <c r="D387" s="7" t="s">
        <v>24</v>
      </c>
      <c r="E387" s="133"/>
      <c r="F387" s="130" t="s">
        <v>1551</v>
      </c>
      <c r="G387" s="173"/>
      <c r="H387" s="133"/>
      <c r="DF387" s="50"/>
    </row>
    <row r="388" spans="1:110" ht="25" customHeight="1" x14ac:dyDescent="0.35">
      <c r="A388" s="28" t="s">
        <v>1066</v>
      </c>
      <c r="B388" s="9" t="s">
        <v>613</v>
      </c>
      <c r="C388" s="6" t="s">
        <v>611</v>
      </c>
      <c r="D388" s="7" t="s">
        <v>24</v>
      </c>
      <c r="E388" s="133"/>
      <c r="F388" s="130" t="s">
        <v>1551</v>
      </c>
      <c r="G388" s="173"/>
      <c r="H388" s="133"/>
      <c r="DF388" s="50"/>
    </row>
    <row r="389" spans="1:110" ht="25" customHeight="1" x14ac:dyDescent="0.35">
      <c r="A389" s="28" t="s">
        <v>1067</v>
      </c>
      <c r="B389" s="9" t="s">
        <v>613</v>
      </c>
      <c r="C389" s="6" t="s">
        <v>612</v>
      </c>
      <c r="D389" s="7" t="s">
        <v>24</v>
      </c>
      <c r="E389" s="130"/>
      <c r="F389" s="130" t="s">
        <v>1551</v>
      </c>
      <c r="G389" s="173"/>
      <c r="H389" s="130"/>
      <c r="DF389" s="50"/>
    </row>
    <row r="390" spans="1:110" ht="25" customHeight="1" x14ac:dyDescent="0.35">
      <c r="A390" s="28" t="s">
        <v>1068</v>
      </c>
      <c r="B390" s="9" t="s">
        <v>618</v>
      </c>
      <c r="C390" s="6" t="s">
        <v>614</v>
      </c>
      <c r="D390" s="7" t="s">
        <v>24</v>
      </c>
      <c r="E390" s="133"/>
      <c r="F390" s="130" t="s">
        <v>1551</v>
      </c>
      <c r="G390" s="173"/>
      <c r="H390" s="133"/>
      <c r="DF390" s="50"/>
    </row>
    <row r="391" spans="1:110" ht="25" customHeight="1" x14ac:dyDescent="0.35">
      <c r="A391" s="28" t="s">
        <v>1069</v>
      </c>
      <c r="B391" s="9" t="s">
        <v>618</v>
      </c>
      <c r="C391" s="6" t="s">
        <v>615</v>
      </c>
      <c r="D391" s="7" t="s">
        <v>24</v>
      </c>
      <c r="E391" s="133"/>
      <c r="F391" s="130" t="s">
        <v>1551</v>
      </c>
      <c r="G391" s="173"/>
      <c r="H391" s="133"/>
      <c r="DF391" s="50"/>
    </row>
    <row r="392" spans="1:110" ht="25" customHeight="1" x14ac:dyDescent="0.35">
      <c r="A392" s="28" t="s">
        <v>1070</v>
      </c>
      <c r="B392" s="9" t="s">
        <v>618</v>
      </c>
      <c r="C392" s="6" t="s">
        <v>616</v>
      </c>
      <c r="D392" s="7" t="s">
        <v>24</v>
      </c>
      <c r="E392" s="133"/>
      <c r="F392" s="130" t="s">
        <v>1551</v>
      </c>
      <c r="G392" s="173"/>
      <c r="H392" s="133"/>
      <c r="DF392" s="50"/>
    </row>
    <row r="393" spans="1:110" ht="25" customHeight="1" x14ac:dyDescent="0.35">
      <c r="A393" s="28" t="s">
        <v>1071</v>
      </c>
      <c r="B393" s="9" t="s">
        <v>618</v>
      </c>
      <c r="C393" s="6" t="s">
        <v>617</v>
      </c>
      <c r="D393" s="7" t="s">
        <v>24</v>
      </c>
      <c r="E393" s="133"/>
      <c r="F393" s="130" t="s">
        <v>1551</v>
      </c>
      <c r="G393" s="173"/>
      <c r="H393" s="133"/>
      <c r="DF393" s="50"/>
    </row>
    <row r="394" spans="1:110" ht="25" customHeight="1" x14ac:dyDescent="0.35">
      <c r="A394" s="28" t="s">
        <v>1072</v>
      </c>
      <c r="B394" s="9" t="s">
        <v>623</v>
      </c>
      <c r="C394" s="6" t="s">
        <v>619</v>
      </c>
      <c r="D394" s="7" t="s">
        <v>24</v>
      </c>
      <c r="E394" s="133"/>
      <c r="F394" s="130" t="s">
        <v>1551</v>
      </c>
      <c r="G394" s="173"/>
      <c r="H394" s="133"/>
      <c r="DF394" s="50"/>
    </row>
    <row r="395" spans="1:110" ht="25" customHeight="1" x14ac:dyDescent="0.35">
      <c r="A395" s="28" t="s">
        <v>1073</v>
      </c>
      <c r="B395" s="9" t="s">
        <v>623</v>
      </c>
      <c r="C395" s="6" t="s">
        <v>620</v>
      </c>
      <c r="D395" s="7" t="s">
        <v>24</v>
      </c>
      <c r="E395" s="133"/>
      <c r="F395" s="130" t="s">
        <v>1551</v>
      </c>
      <c r="G395" s="173"/>
      <c r="H395" s="133"/>
      <c r="DF395" s="50"/>
    </row>
    <row r="396" spans="1:110" ht="25" customHeight="1" x14ac:dyDescent="0.35">
      <c r="A396" s="28" t="s">
        <v>1074</v>
      </c>
      <c r="B396" s="9" t="s">
        <v>623</v>
      </c>
      <c r="C396" s="6" t="s">
        <v>621</v>
      </c>
      <c r="D396" s="7" t="s">
        <v>24</v>
      </c>
      <c r="E396" s="133"/>
      <c r="F396" s="130" t="s">
        <v>1551</v>
      </c>
      <c r="G396" s="173"/>
      <c r="H396" s="133"/>
      <c r="DF396" s="50"/>
    </row>
    <row r="397" spans="1:110" ht="25" customHeight="1" x14ac:dyDescent="0.35">
      <c r="A397" s="28" t="s">
        <v>1075</v>
      </c>
      <c r="B397" s="9" t="s">
        <v>623</v>
      </c>
      <c r="C397" s="6" t="s">
        <v>622</v>
      </c>
      <c r="D397" s="7" t="s">
        <v>24</v>
      </c>
      <c r="E397" s="133"/>
      <c r="F397" s="130" t="s">
        <v>1551</v>
      </c>
      <c r="G397" s="173"/>
      <c r="H397" s="133"/>
      <c r="DF397" s="50"/>
    </row>
    <row r="398" spans="1:110" ht="25" customHeight="1" x14ac:dyDescent="0.35">
      <c r="A398" s="28"/>
      <c r="B398" s="9"/>
      <c r="C398" s="33"/>
      <c r="D398" s="78"/>
      <c r="E398" s="133"/>
      <c r="F398" s="130"/>
      <c r="G398" s="130"/>
      <c r="H398" s="133"/>
      <c r="DF398" s="50"/>
    </row>
    <row r="399" spans="1:110" ht="25" customHeight="1" x14ac:dyDescent="0.35">
      <c r="A399" s="28"/>
      <c r="B399" s="9"/>
      <c r="C399" s="10" t="s">
        <v>532</v>
      </c>
      <c r="D399" s="7"/>
      <c r="E399" s="133"/>
      <c r="F399" s="130"/>
      <c r="G399" s="130"/>
      <c r="H399" s="133"/>
      <c r="DF399" s="50"/>
    </row>
    <row r="400" spans="1:110" ht="25" customHeight="1" x14ac:dyDescent="0.35">
      <c r="A400" s="28" t="s">
        <v>1076</v>
      </c>
      <c r="B400" s="9" t="s">
        <v>635</v>
      </c>
      <c r="C400" s="6" t="s">
        <v>624</v>
      </c>
      <c r="D400" s="7" t="s">
        <v>24</v>
      </c>
      <c r="E400" s="133"/>
      <c r="F400" s="130" t="s">
        <v>1551</v>
      </c>
      <c r="G400" s="173"/>
      <c r="H400" s="133"/>
      <c r="DF400" s="50"/>
    </row>
    <row r="401" spans="1:110" ht="25" customHeight="1" x14ac:dyDescent="0.35">
      <c r="A401" s="28" t="s">
        <v>1077</v>
      </c>
      <c r="B401" s="9" t="s">
        <v>636</v>
      </c>
      <c r="C401" s="6" t="s">
        <v>624</v>
      </c>
      <c r="D401" s="7" t="s">
        <v>24</v>
      </c>
      <c r="E401" s="133"/>
      <c r="F401" s="130" t="s">
        <v>1551</v>
      </c>
      <c r="G401" s="173"/>
      <c r="H401" s="133"/>
      <c r="DF401" s="50"/>
    </row>
    <row r="402" spans="1:110" ht="25" customHeight="1" x14ac:dyDescent="0.35">
      <c r="A402" s="28" t="s">
        <v>1078</v>
      </c>
      <c r="B402" s="9" t="s">
        <v>634</v>
      </c>
      <c r="C402" s="6" t="s">
        <v>625</v>
      </c>
      <c r="D402" s="7" t="s">
        <v>24</v>
      </c>
      <c r="E402" s="133"/>
      <c r="F402" s="130" t="s">
        <v>1551</v>
      </c>
      <c r="G402" s="173"/>
      <c r="H402" s="133"/>
      <c r="DF402" s="50"/>
    </row>
    <row r="403" spans="1:110" ht="25" customHeight="1" x14ac:dyDescent="0.35">
      <c r="A403" s="28" t="s">
        <v>1079</v>
      </c>
      <c r="B403" s="9" t="s">
        <v>633</v>
      </c>
      <c r="C403" s="6" t="s">
        <v>626</v>
      </c>
      <c r="D403" s="7" t="s">
        <v>24</v>
      </c>
      <c r="E403" s="133"/>
      <c r="F403" s="130" t="s">
        <v>1551</v>
      </c>
      <c r="G403" s="173"/>
      <c r="H403" s="133"/>
      <c r="DF403" s="50"/>
    </row>
    <row r="404" spans="1:110" ht="25" customHeight="1" x14ac:dyDescent="0.35">
      <c r="A404" s="28" t="s">
        <v>1080</v>
      </c>
      <c r="B404" s="9" t="s">
        <v>632</v>
      </c>
      <c r="C404" s="6" t="s">
        <v>627</v>
      </c>
      <c r="D404" s="7" t="s">
        <v>24</v>
      </c>
      <c r="E404" s="133"/>
      <c r="F404" s="130" t="s">
        <v>1551</v>
      </c>
      <c r="G404" s="173"/>
      <c r="H404" s="133"/>
      <c r="DF404" s="50"/>
    </row>
    <row r="405" spans="1:110" ht="25" customHeight="1" x14ac:dyDescent="0.35">
      <c r="A405" s="28" t="s">
        <v>1081</v>
      </c>
      <c r="B405" s="9" t="s">
        <v>631</v>
      </c>
      <c r="C405" s="6" t="s">
        <v>628</v>
      </c>
      <c r="D405" s="7" t="s">
        <v>24</v>
      </c>
      <c r="E405" s="133"/>
      <c r="F405" s="130" t="s">
        <v>1551</v>
      </c>
      <c r="G405" s="173"/>
      <c r="H405" s="133"/>
      <c r="DF405" s="50"/>
    </row>
    <row r="406" spans="1:110" ht="25" customHeight="1" x14ac:dyDescent="0.35">
      <c r="A406" s="28" t="s">
        <v>1082</v>
      </c>
      <c r="B406" s="9" t="s">
        <v>630</v>
      </c>
      <c r="C406" s="6" t="s">
        <v>629</v>
      </c>
      <c r="D406" s="7" t="s">
        <v>24</v>
      </c>
      <c r="E406" s="133"/>
      <c r="F406" s="130" t="s">
        <v>1551</v>
      </c>
      <c r="G406" s="173"/>
      <c r="H406" s="133"/>
      <c r="DF406" s="50"/>
    </row>
    <row r="407" spans="1:110" ht="25" customHeight="1" x14ac:dyDescent="0.35">
      <c r="A407" s="28" t="s">
        <v>1083</v>
      </c>
      <c r="B407" s="9" t="s">
        <v>644</v>
      </c>
      <c r="C407" s="6" t="s">
        <v>637</v>
      </c>
      <c r="D407" s="7" t="s">
        <v>24</v>
      </c>
      <c r="E407" s="133"/>
      <c r="F407" s="130" t="s">
        <v>1551</v>
      </c>
      <c r="G407" s="173"/>
      <c r="H407" s="133"/>
      <c r="DF407" s="50"/>
    </row>
    <row r="408" spans="1:110" ht="25" customHeight="1" x14ac:dyDescent="0.35">
      <c r="A408" s="28" t="s">
        <v>1084</v>
      </c>
      <c r="B408" s="9" t="s">
        <v>645</v>
      </c>
      <c r="C408" s="6" t="s">
        <v>638</v>
      </c>
      <c r="D408" s="7" t="s">
        <v>24</v>
      </c>
      <c r="E408" s="133"/>
      <c r="F408" s="130" t="s">
        <v>1551</v>
      </c>
      <c r="G408" s="173"/>
      <c r="H408" s="133"/>
      <c r="DF408" s="50"/>
    </row>
    <row r="409" spans="1:110" ht="25" customHeight="1" x14ac:dyDescent="0.35">
      <c r="A409" s="28" t="s">
        <v>1085</v>
      </c>
      <c r="B409" s="9" t="s">
        <v>646</v>
      </c>
      <c r="C409" s="6" t="s">
        <v>639</v>
      </c>
      <c r="D409" s="7" t="s">
        <v>24</v>
      </c>
      <c r="E409" s="133"/>
      <c r="F409" s="130" t="s">
        <v>1551</v>
      </c>
      <c r="G409" s="173"/>
      <c r="H409" s="133"/>
      <c r="DF409" s="50"/>
    </row>
    <row r="410" spans="1:110" ht="25" customHeight="1" x14ac:dyDescent="0.35">
      <c r="A410" s="28" t="s">
        <v>1086</v>
      </c>
      <c r="B410" s="9" t="s">
        <v>647</v>
      </c>
      <c r="C410" s="6" t="s">
        <v>640</v>
      </c>
      <c r="D410" s="7" t="s">
        <v>24</v>
      </c>
      <c r="E410" s="133"/>
      <c r="F410" s="130" t="s">
        <v>1551</v>
      </c>
      <c r="G410" s="173"/>
      <c r="H410" s="133"/>
      <c r="DF410" s="50"/>
    </row>
    <row r="411" spans="1:110" ht="25" customHeight="1" x14ac:dyDescent="0.35">
      <c r="A411" s="28" t="s">
        <v>1087</v>
      </c>
      <c r="B411" s="9" t="s">
        <v>648</v>
      </c>
      <c r="C411" s="6" t="s">
        <v>641</v>
      </c>
      <c r="D411" s="7" t="s">
        <v>24</v>
      </c>
      <c r="E411" s="133"/>
      <c r="F411" s="130" t="s">
        <v>1551</v>
      </c>
      <c r="G411" s="173"/>
      <c r="H411" s="133"/>
      <c r="DF411" s="50"/>
    </row>
    <row r="412" spans="1:110" ht="25" customHeight="1" x14ac:dyDescent="0.35">
      <c r="A412" s="28" t="s">
        <v>1088</v>
      </c>
      <c r="B412" s="9" t="s">
        <v>649</v>
      </c>
      <c r="C412" s="6" t="s">
        <v>642</v>
      </c>
      <c r="D412" s="7" t="s">
        <v>24</v>
      </c>
      <c r="E412" s="133"/>
      <c r="F412" s="130" t="s">
        <v>1551</v>
      </c>
      <c r="G412" s="173"/>
      <c r="H412" s="133"/>
      <c r="DF412" s="50"/>
    </row>
    <row r="413" spans="1:110" ht="25" customHeight="1" x14ac:dyDescent="0.35">
      <c r="A413" s="28" t="s">
        <v>1089</v>
      </c>
      <c r="B413" s="9" t="s">
        <v>650</v>
      </c>
      <c r="C413" s="6" t="s">
        <v>643</v>
      </c>
      <c r="D413" s="7" t="s">
        <v>24</v>
      </c>
      <c r="E413" s="133"/>
      <c r="F413" s="130" t="s">
        <v>1551</v>
      </c>
      <c r="G413" s="173"/>
      <c r="H413" s="133"/>
      <c r="DF413" s="50"/>
    </row>
    <row r="414" spans="1:110" ht="25" customHeight="1" x14ac:dyDescent="0.35">
      <c r="A414" s="28" t="s">
        <v>1090</v>
      </c>
      <c r="B414" s="9" t="s">
        <v>658</v>
      </c>
      <c r="C414" s="6" t="s">
        <v>651</v>
      </c>
      <c r="D414" s="7" t="s">
        <v>24</v>
      </c>
      <c r="E414" s="133"/>
      <c r="F414" s="130" t="s">
        <v>1551</v>
      </c>
      <c r="G414" s="173"/>
      <c r="H414" s="133"/>
      <c r="DF414" s="50"/>
    </row>
    <row r="415" spans="1:110" ht="25" customHeight="1" x14ac:dyDescent="0.35">
      <c r="A415" s="28" t="s">
        <v>1091</v>
      </c>
      <c r="B415" s="9" t="s">
        <v>659</v>
      </c>
      <c r="C415" s="6" t="s">
        <v>652</v>
      </c>
      <c r="D415" s="7" t="s">
        <v>24</v>
      </c>
      <c r="E415" s="133"/>
      <c r="F415" s="130" t="s">
        <v>1551</v>
      </c>
      <c r="G415" s="173"/>
      <c r="H415" s="133"/>
      <c r="DF415" s="50"/>
    </row>
    <row r="416" spans="1:110" ht="25" customHeight="1" x14ac:dyDescent="0.35">
      <c r="A416" s="28" t="s">
        <v>1092</v>
      </c>
      <c r="B416" s="9" t="s">
        <v>660</v>
      </c>
      <c r="C416" s="6" t="s">
        <v>653</v>
      </c>
      <c r="D416" s="7" t="s">
        <v>24</v>
      </c>
      <c r="E416" s="133"/>
      <c r="F416" s="130" t="s">
        <v>1551</v>
      </c>
      <c r="G416" s="173"/>
      <c r="H416" s="133"/>
      <c r="DF416" s="50"/>
    </row>
    <row r="417" spans="1:110" ht="25" customHeight="1" x14ac:dyDescent="0.35">
      <c r="A417" s="28" t="s">
        <v>1093</v>
      </c>
      <c r="B417" s="9" t="s">
        <v>661</v>
      </c>
      <c r="C417" s="6" t="s">
        <v>654</v>
      </c>
      <c r="D417" s="7" t="s">
        <v>24</v>
      </c>
      <c r="E417" s="133"/>
      <c r="F417" s="130" t="s">
        <v>1551</v>
      </c>
      <c r="G417" s="173"/>
      <c r="H417" s="133"/>
      <c r="DF417" s="50"/>
    </row>
    <row r="418" spans="1:110" ht="25" customHeight="1" x14ac:dyDescent="0.35">
      <c r="A418" s="28" t="s">
        <v>1094</v>
      </c>
      <c r="B418" s="9" t="s">
        <v>662</v>
      </c>
      <c r="C418" s="6" t="s">
        <v>655</v>
      </c>
      <c r="D418" s="7" t="s">
        <v>24</v>
      </c>
      <c r="E418" s="133"/>
      <c r="F418" s="130" t="s">
        <v>1551</v>
      </c>
      <c r="G418" s="173"/>
      <c r="H418" s="133"/>
      <c r="DF418" s="50"/>
    </row>
    <row r="419" spans="1:110" ht="25" customHeight="1" x14ac:dyDescent="0.35">
      <c r="A419" s="28" t="s">
        <v>1095</v>
      </c>
      <c r="B419" s="9" t="s">
        <v>663</v>
      </c>
      <c r="C419" s="6" t="s">
        <v>656</v>
      </c>
      <c r="D419" s="7" t="s">
        <v>24</v>
      </c>
      <c r="E419" s="133"/>
      <c r="F419" s="130" t="s">
        <v>1551</v>
      </c>
      <c r="G419" s="173"/>
      <c r="H419" s="133"/>
      <c r="DF419" s="50"/>
    </row>
    <row r="420" spans="1:110" ht="25" customHeight="1" x14ac:dyDescent="0.35">
      <c r="A420" s="28" t="s">
        <v>1096</v>
      </c>
      <c r="B420" s="9" t="s">
        <v>664</v>
      </c>
      <c r="C420" s="6" t="s">
        <v>657</v>
      </c>
      <c r="D420" s="7" t="s">
        <v>24</v>
      </c>
      <c r="E420" s="133"/>
      <c r="F420" s="130" t="s">
        <v>1551</v>
      </c>
      <c r="G420" s="173"/>
      <c r="H420" s="133"/>
      <c r="DF420" s="50"/>
    </row>
    <row r="421" spans="1:110" ht="25" customHeight="1" x14ac:dyDescent="0.35">
      <c r="A421" s="28" t="s">
        <v>1097</v>
      </c>
      <c r="B421" s="9" t="s">
        <v>684</v>
      </c>
      <c r="C421" s="6" t="s">
        <v>665</v>
      </c>
      <c r="D421" s="7" t="s">
        <v>24</v>
      </c>
      <c r="E421" s="133"/>
      <c r="F421" s="130" t="s">
        <v>1551</v>
      </c>
      <c r="G421" s="173"/>
      <c r="H421" s="133"/>
      <c r="DF421" s="50"/>
    </row>
    <row r="422" spans="1:110" ht="25" customHeight="1" x14ac:dyDescent="0.35">
      <c r="A422" s="28" t="s">
        <v>1098</v>
      </c>
      <c r="B422" s="9" t="s">
        <v>685</v>
      </c>
      <c r="C422" s="6" t="s">
        <v>666</v>
      </c>
      <c r="D422" s="7" t="s">
        <v>24</v>
      </c>
      <c r="E422" s="133"/>
      <c r="F422" s="130" t="s">
        <v>1551</v>
      </c>
      <c r="G422" s="173"/>
      <c r="H422" s="133"/>
      <c r="DF422" s="50"/>
    </row>
    <row r="423" spans="1:110" ht="25" customHeight="1" x14ac:dyDescent="0.35">
      <c r="A423" s="28" t="s">
        <v>1099</v>
      </c>
      <c r="B423" s="9" t="s">
        <v>686</v>
      </c>
      <c r="C423" s="6" t="s">
        <v>667</v>
      </c>
      <c r="D423" s="7" t="s">
        <v>24</v>
      </c>
      <c r="E423" s="133"/>
      <c r="F423" s="130" t="s">
        <v>1551</v>
      </c>
      <c r="G423" s="173"/>
      <c r="H423" s="133"/>
      <c r="DF423" s="50"/>
    </row>
    <row r="424" spans="1:110" ht="25" customHeight="1" x14ac:dyDescent="0.35">
      <c r="A424" s="28" t="s">
        <v>1100</v>
      </c>
      <c r="B424" s="9" t="s">
        <v>687</v>
      </c>
      <c r="C424" s="6" t="s">
        <v>668</v>
      </c>
      <c r="D424" s="7" t="s">
        <v>24</v>
      </c>
      <c r="E424" s="133"/>
      <c r="F424" s="130" t="s">
        <v>1551</v>
      </c>
      <c r="G424" s="173"/>
      <c r="H424" s="133"/>
      <c r="DF424" s="50"/>
    </row>
    <row r="425" spans="1:110" ht="25" customHeight="1" x14ac:dyDescent="0.35">
      <c r="A425" s="28" t="s">
        <v>1101</v>
      </c>
      <c r="B425" s="9" t="s">
        <v>688</v>
      </c>
      <c r="C425" s="6" t="s">
        <v>669</v>
      </c>
      <c r="D425" s="7" t="s">
        <v>24</v>
      </c>
      <c r="E425" s="133"/>
      <c r="F425" s="130" t="s">
        <v>1551</v>
      </c>
      <c r="G425" s="173"/>
      <c r="H425" s="133"/>
      <c r="DF425" s="50"/>
    </row>
    <row r="426" spans="1:110" ht="25" customHeight="1" x14ac:dyDescent="0.35">
      <c r="A426" s="28" t="s">
        <v>1102</v>
      </c>
      <c r="B426" s="9" t="s">
        <v>689</v>
      </c>
      <c r="C426" s="6" t="s">
        <v>670</v>
      </c>
      <c r="D426" s="7" t="s">
        <v>24</v>
      </c>
      <c r="E426" s="133"/>
      <c r="F426" s="130" t="s">
        <v>1551</v>
      </c>
      <c r="G426" s="173"/>
      <c r="H426" s="133"/>
      <c r="DF426" s="50"/>
    </row>
    <row r="427" spans="1:110" ht="25" customHeight="1" x14ac:dyDescent="0.35">
      <c r="A427" s="28" t="s">
        <v>1103</v>
      </c>
      <c r="B427" s="9" t="s">
        <v>690</v>
      </c>
      <c r="C427" s="6" t="s">
        <v>671</v>
      </c>
      <c r="D427" s="7" t="s">
        <v>24</v>
      </c>
      <c r="E427" s="133"/>
      <c r="F427" s="130" t="s">
        <v>1551</v>
      </c>
      <c r="G427" s="173"/>
      <c r="H427" s="133"/>
      <c r="DF427" s="50"/>
    </row>
    <row r="428" spans="1:110" ht="25" customHeight="1" x14ac:dyDescent="0.35">
      <c r="A428" s="28" t="s">
        <v>1104</v>
      </c>
      <c r="B428" s="9" t="s">
        <v>691</v>
      </c>
      <c r="C428" s="6" t="s">
        <v>672</v>
      </c>
      <c r="D428" s="7" t="s">
        <v>24</v>
      </c>
      <c r="E428" s="133"/>
      <c r="F428" s="130" t="s">
        <v>1551</v>
      </c>
      <c r="G428" s="173"/>
      <c r="H428" s="133"/>
      <c r="DF428" s="50"/>
    </row>
    <row r="429" spans="1:110" ht="25" customHeight="1" x14ac:dyDescent="0.35">
      <c r="A429" s="28" t="s">
        <v>1105</v>
      </c>
      <c r="B429" s="9" t="s">
        <v>692</v>
      </c>
      <c r="C429" s="6" t="s">
        <v>673</v>
      </c>
      <c r="D429" s="7" t="s">
        <v>24</v>
      </c>
      <c r="E429" s="133"/>
      <c r="F429" s="130" t="s">
        <v>1551</v>
      </c>
      <c r="G429" s="173"/>
      <c r="H429" s="133"/>
      <c r="DF429" s="50"/>
    </row>
    <row r="430" spans="1:110" ht="25" customHeight="1" x14ac:dyDescent="0.35">
      <c r="A430" s="28" t="s">
        <v>1106</v>
      </c>
      <c r="B430" s="9" t="s">
        <v>693</v>
      </c>
      <c r="C430" s="6" t="s">
        <v>674</v>
      </c>
      <c r="D430" s="7" t="s">
        <v>24</v>
      </c>
      <c r="E430" s="133"/>
      <c r="F430" s="130" t="s">
        <v>1551</v>
      </c>
      <c r="G430" s="173"/>
      <c r="H430" s="133"/>
      <c r="DF430" s="50"/>
    </row>
    <row r="431" spans="1:110" ht="25" customHeight="1" x14ac:dyDescent="0.35">
      <c r="A431" s="28" t="s">
        <v>1107</v>
      </c>
      <c r="B431" s="9" t="s">
        <v>694</v>
      </c>
      <c r="C431" s="6" t="s">
        <v>675</v>
      </c>
      <c r="D431" s="7" t="s">
        <v>24</v>
      </c>
      <c r="E431" s="133"/>
      <c r="F431" s="130" t="s">
        <v>1551</v>
      </c>
      <c r="G431" s="173"/>
      <c r="H431" s="133"/>
      <c r="DF431" s="50"/>
    </row>
    <row r="432" spans="1:110" ht="25" customHeight="1" x14ac:dyDescent="0.35">
      <c r="A432" s="28" t="s">
        <v>1108</v>
      </c>
      <c r="B432" s="9" t="s">
        <v>695</v>
      </c>
      <c r="C432" s="6" t="s">
        <v>676</v>
      </c>
      <c r="D432" s="7" t="s">
        <v>24</v>
      </c>
      <c r="E432" s="133"/>
      <c r="F432" s="130" t="s">
        <v>1551</v>
      </c>
      <c r="G432" s="173"/>
      <c r="H432" s="133"/>
      <c r="DF432" s="50"/>
    </row>
    <row r="433" spans="1:110" ht="25" customHeight="1" x14ac:dyDescent="0.35">
      <c r="A433" s="28" t="s">
        <v>1109</v>
      </c>
      <c r="B433" s="9" t="s">
        <v>696</v>
      </c>
      <c r="C433" s="6" t="s">
        <v>677</v>
      </c>
      <c r="D433" s="7" t="s">
        <v>24</v>
      </c>
      <c r="E433" s="133"/>
      <c r="F433" s="130" t="s">
        <v>1551</v>
      </c>
      <c r="G433" s="173"/>
      <c r="H433" s="133"/>
      <c r="DF433" s="50"/>
    </row>
    <row r="434" spans="1:110" ht="25" customHeight="1" x14ac:dyDescent="0.35">
      <c r="A434" s="28" t="s">
        <v>1110</v>
      </c>
      <c r="B434" s="9" t="s">
        <v>697</v>
      </c>
      <c r="C434" s="6" t="s">
        <v>678</v>
      </c>
      <c r="D434" s="7" t="s">
        <v>24</v>
      </c>
      <c r="E434" s="133"/>
      <c r="F434" s="130" t="s">
        <v>1551</v>
      </c>
      <c r="G434" s="173"/>
      <c r="H434" s="133"/>
      <c r="DF434" s="50"/>
    </row>
    <row r="435" spans="1:110" ht="25" customHeight="1" x14ac:dyDescent="0.35">
      <c r="A435" s="28" t="s">
        <v>1711</v>
      </c>
      <c r="B435" s="9" t="s">
        <v>698</v>
      </c>
      <c r="C435" s="6" t="s">
        <v>679</v>
      </c>
      <c r="D435" s="7" t="s">
        <v>24</v>
      </c>
      <c r="E435" s="133"/>
      <c r="F435" s="130" t="s">
        <v>1551</v>
      </c>
      <c r="G435" s="173"/>
      <c r="H435" s="133"/>
      <c r="DF435" s="50"/>
    </row>
    <row r="436" spans="1:110" ht="25" customHeight="1" x14ac:dyDescent="0.35">
      <c r="A436" s="28" t="s">
        <v>1712</v>
      </c>
      <c r="B436" s="9" t="s">
        <v>699</v>
      </c>
      <c r="C436" s="6" t="s">
        <v>680</v>
      </c>
      <c r="D436" s="7" t="s">
        <v>24</v>
      </c>
      <c r="E436" s="133"/>
      <c r="F436" s="130" t="s">
        <v>1551</v>
      </c>
      <c r="G436" s="173"/>
      <c r="H436" s="133"/>
      <c r="DF436" s="50"/>
    </row>
    <row r="437" spans="1:110" ht="25" customHeight="1" x14ac:dyDescent="0.35">
      <c r="A437" s="28" t="s">
        <v>1713</v>
      </c>
      <c r="B437" s="9" t="s">
        <v>700</v>
      </c>
      <c r="C437" s="6" t="s">
        <v>681</v>
      </c>
      <c r="D437" s="7" t="s">
        <v>24</v>
      </c>
      <c r="E437" s="133"/>
      <c r="F437" s="130" t="s">
        <v>1551</v>
      </c>
      <c r="G437" s="173"/>
      <c r="H437" s="133"/>
      <c r="DF437" s="50"/>
    </row>
    <row r="438" spans="1:110" ht="25" customHeight="1" x14ac:dyDescent="0.35">
      <c r="A438" s="28" t="s">
        <v>1714</v>
      </c>
      <c r="B438" s="9" t="s">
        <v>701</v>
      </c>
      <c r="C438" s="6" t="s">
        <v>682</v>
      </c>
      <c r="D438" s="7" t="s">
        <v>24</v>
      </c>
      <c r="E438" s="133"/>
      <c r="F438" s="130" t="s">
        <v>1551</v>
      </c>
      <c r="G438" s="173"/>
      <c r="H438" s="133"/>
      <c r="DF438" s="50"/>
    </row>
    <row r="439" spans="1:110" ht="25" customHeight="1" x14ac:dyDescent="0.35">
      <c r="A439" s="28" t="s">
        <v>1715</v>
      </c>
      <c r="B439" s="9" t="s">
        <v>702</v>
      </c>
      <c r="C439" s="6" t="s">
        <v>683</v>
      </c>
      <c r="D439" s="7" t="s">
        <v>24</v>
      </c>
      <c r="E439" s="133"/>
      <c r="F439" s="130" t="s">
        <v>1551</v>
      </c>
      <c r="G439" s="173"/>
      <c r="H439" s="133"/>
      <c r="DF439" s="50"/>
    </row>
    <row r="440" spans="1:110" ht="25" customHeight="1" x14ac:dyDescent="0.35">
      <c r="A440" s="28"/>
      <c r="B440" s="9"/>
      <c r="C440" s="10" t="s">
        <v>1003</v>
      </c>
      <c r="D440" s="7"/>
      <c r="E440" s="133"/>
      <c r="F440" s="130"/>
      <c r="G440" s="130"/>
      <c r="H440" s="133"/>
      <c r="DF440" s="50"/>
    </row>
    <row r="441" spans="1:110" ht="25" customHeight="1" x14ac:dyDescent="0.35">
      <c r="A441" s="28" t="s">
        <v>1716</v>
      </c>
      <c r="B441" s="9" t="s">
        <v>1004</v>
      </c>
      <c r="C441" s="6" t="s">
        <v>1010</v>
      </c>
      <c r="D441" s="7" t="s">
        <v>24</v>
      </c>
      <c r="E441" s="133"/>
      <c r="F441" s="130" t="s">
        <v>1551</v>
      </c>
      <c r="G441" s="173"/>
      <c r="H441" s="133"/>
      <c r="DF441" s="50"/>
    </row>
    <row r="442" spans="1:110" ht="25" customHeight="1" x14ac:dyDescent="0.35">
      <c r="A442" s="28" t="s">
        <v>1717</v>
      </c>
      <c r="B442" s="9" t="s">
        <v>1012</v>
      </c>
      <c r="C442" s="6" t="s">
        <v>1011</v>
      </c>
      <c r="D442" s="7" t="s">
        <v>24</v>
      </c>
      <c r="E442" s="133"/>
      <c r="F442" s="130" t="s">
        <v>1551</v>
      </c>
      <c r="G442" s="173"/>
      <c r="H442" s="133"/>
      <c r="DF442" s="50"/>
    </row>
    <row r="443" spans="1:110" ht="25" customHeight="1" x14ac:dyDescent="0.35">
      <c r="A443" s="28" t="s">
        <v>1718</v>
      </c>
      <c r="B443" s="9" t="s">
        <v>1014</v>
      </c>
      <c r="C443" s="6" t="s">
        <v>1013</v>
      </c>
      <c r="D443" s="7" t="s">
        <v>24</v>
      </c>
      <c r="E443" s="133"/>
      <c r="F443" s="130" t="s">
        <v>1551</v>
      </c>
      <c r="G443" s="173"/>
      <c r="H443" s="133"/>
      <c r="DF443" s="50"/>
    </row>
    <row r="444" spans="1:110" ht="25" customHeight="1" x14ac:dyDescent="0.35">
      <c r="A444" s="28"/>
      <c r="B444" s="9"/>
      <c r="C444" s="10" t="s">
        <v>1005</v>
      </c>
      <c r="D444" s="7"/>
      <c r="E444" s="133"/>
      <c r="F444" s="130"/>
      <c r="G444" s="130"/>
      <c r="H444" s="133"/>
      <c r="DF444" s="50"/>
    </row>
    <row r="445" spans="1:110" ht="25" customHeight="1" x14ac:dyDescent="0.35">
      <c r="A445" s="28" t="s">
        <v>1719</v>
      </c>
      <c r="B445" s="9" t="s">
        <v>1007</v>
      </c>
      <c r="C445" s="6" t="s">
        <v>1006</v>
      </c>
      <c r="D445" s="7" t="s">
        <v>24</v>
      </c>
      <c r="E445" s="133"/>
      <c r="F445" s="130" t="s">
        <v>1551</v>
      </c>
      <c r="G445" s="173"/>
      <c r="H445" s="133"/>
      <c r="DF445" s="50"/>
    </row>
    <row r="446" spans="1:110" ht="25" customHeight="1" x14ac:dyDescent="0.35">
      <c r="A446" s="28" t="s">
        <v>1720</v>
      </c>
      <c r="B446" s="9" t="s">
        <v>1009</v>
      </c>
      <c r="C446" s="6" t="s">
        <v>1008</v>
      </c>
      <c r="D446" s="7" t="s">
        <v>24</v>
      </c>
      <c r="E446" s="133"/>
      <c r="F446" s="130" t="s">
        <v>1551</v>
      </c>
      <c r="G446" s="173"/>
      <c r="H446" s="133"/>
      <c r="DF446" s="50"/>
    </row>
    <row r="447" spans="1:110" ht="25" customHeight="1" x14ac:dyDescent="0.35">
      <c r="A447" s="28"/>
      <c r="B447" s="9"/>
      <c r="C447" s="6"/>
      <c r="D447" s="7"/>
      <c r="E447" s="133"/>
      <c r="F447" s="130"/>
      <c r="G447" s="130"/>
      <c r="H447" s="133"/>
      <c r="DF447" s="50"/>
    </row>
    <row r="448" spans="1:110" ht="25" customHeight="1" x14ac:dyDescent="0.35">
      <c r="A448" s="28"/>
      <c r="B448" s="9"/>
      <c r="C448" s="6"/>
      <c r="D448" s="7"/>
      <c r="E448" s="133"/>
      <c r="F448" s="130"/>
      <c r="G448" s="130"/>
      <c r="H448" s="133"/>
      <c r="DF448" s="50"/>
    </row>
    <row r="449" spans="1:110" s="79" customFormat="1" ht="25" customHeight="1" x14ac:dyDescent="0.35">
      <c r="A449" s="28" t="s">
        <v>1720</v>
      </c>
      <c r="B449" s="11" t="s">
        <v>1606</v>
      </c>
      <c r="C449" s="231" t="s">
        <v>1346</v>
      </c>
      <c r="D449" s="55" t="s">
        <v>24</v>
      </c>
      <c r="E449" s="133"/>
      <c r="F449" s="130" t="s">
        <v>1551</v>
      </c>
      <c r="G449" s="173"/>
      <c r="H449" s="133"/>
      <c r="DF449" s="80"/>
    </row>
    <row r="450" spans="1:110" ht="25" customHeight="1" x14ac:dyDescent="0.35">
      <c r="A450" s="28" t="s">
        <v>1721</v>
      </c>
      <c r="B450" s="9" t="s">
        <v>1608</v>
      </c>
      <c r="C450" s="3" t="s">
        <v>1607</v>
      </c>
      <c r="D450" s="55" t="s">
        <v>24</v>
      </c>
      <c r="E450" s="133"/>
      <c r="F450" s="130" t="s">
        <v>1551</v>
      </c>
      <c r="G450" s="173"/>
      <c r="H450" s="133"/>
      <c r="DF450" s="50"/>
    </row>
    <row r="451" spans="1:110" s="79" customFormat="1" ht="30" customHeight="1" x14ac:dyDescent="0.35">
      <c r="A451" s="28" t="s">
        <v>1722</v>
      </c>
      <c r="B451" s="9" t="s">
        <v>1610</v>
      </c>
      <c r="C451" s="3" t="s">
        <v>1609</v>
      </c>
      <c r="D451" s="55" t="s">
        <v>24</v>
      </c>
      <c r="E451" s="133"/>
      <c r="F451" s="130" t="s">
        <v>1551</v>
      </c>
      <c r="G451" s="173"/>
      <c r="H451" s="133"/>
      <c r="DF451" s="80"/>
    </row>
    <row r="452" spans="1:110" s="79" customFormat="1" ht="25" customHeight="1" x14ac:dyDescent="0.35">
      <c r="A452" s="28" t="s">
        <v>1723</v>
      </c>
      <c r="B452" s="11" t="s">
        <v>1605</v>
      </c>
      <c r="C452" s="231" t="s">
        <v>1604</v>
      </c>
      <c r="D452" s="55" t="s">
        <v>24</v>
      </c>
      <c r="E452" s="133"/>
      <c r="F452" s="130" t="s">
        <v>1551</v>
      </c>
      <c r="G452" s="173"/>
      <c r="H452" s="133"/>
      <c r="DF452" s="80"/>
    </row>
    <row r="453" spans="1:110" s="79" customFormat="1" ht="33" customHeight="1" x14ac:dyDescent="0.35">
      <c r="A453" s="28" t="s">
        <v>1724</v>
      </c>
      <c r="B453" s="9" t="s">
        <v>1612</v>
      </c>
      <c r="C453" s="232" t="s">
        <v>1611</v>
      </c>
      <c r="D453" s="55" t="s">
        <v>24</v>
      </c>
      <c r="E453" s="133"/>
      <c r="F453" s="130" t="s">
        <v>1551</v>
      </c>
      <c r="G453" s="173"/>
      <c r="H453" s="133"/>
      <c r="DF453" s="80"/>
    </row>
    <row r="454" spans="1:110" s="79" customFormat="1" ht="25" customHeight="1" x14ac:dyDescent="0.35">
      <c r="A454" s="81"/>
      <c r="B454" s="77"/>
      <c r="C454" s="33"/>
      <c r="D454" s="78"/>
      <c r="E454" s="133"/>
      <c r="F454" s="130"/>
      <c r="G454" s="130"/>
      <c r="H454" s="133"/>
      <c r="DF454" s="80"/>
    </row>
    <row r="455" spans="1:110" ht="25" customHeight="1" x14ac:dyDescent="0.35">
      <c r="A455" s="319" t="s">
        <v>1725</v>
      </c>
      <c r="B455" s="319"/>
      <c r="C455" s="319"/>
      <c r="D455" s="319"/>
      <c r="F455" s="227"/>
      <c r="G455" s="131"/>
      <c r="DF455" s="50"/>
    </row>
    <row r="456" spans="1:110" ht="25" customHeight="1" x14ac:dyDescent="0.35">
      <c r="A456" s="6"/>
      <c r="B456" s="6"/>
      <c r="C456" s="6"/>
      <c r="D456" s="6"/>
      <c r="E456" s="133"/>
      <c r="F456" s="130"/>
      <c r="G456" s="130"/>
      <c r="H456" s="133"/>
      <c r="DF456" s="50"/>
    </row>
    <row r="457" spans="1:110" ht="25" customHeight="1" x14ac:dyDescent="0.35">
      <c r="A457" s="321" t="s">
        <v>0</v>
      </c>
      <c r="B457" s="320" t="s">
        <v>1</v>
      </c>
      <c r="C457" s="320" t="s">
        <v>2</v>
      </c>
      <c r="D457" s="320" t="s">
        <v>3</v>
      </c>
      <c r="E457" s="323" t="s">
        <v>5</v>
      </c>
      <c r="F457" s="323" t="s">
        <v>4</v>
      </c>
      <c r="G457" s="323"/>
      <c r="H457" s="323" t="s">
        <v>5</v>
      </c>
      <c r="DF457" s="50"/>
    </row>
    <row r="458" spans="1:110" ht="25" customHeight="1" x14ac:dyDescent="0.35">
      <c r="A458" s="321"/>
      <c r="B458" s="320"/>
      <c r="C458" s="320"/>
      <c r="D458" s="320"/>
      <c r="E458" s="323"/>
      <c r="F458" s="212" t="s">
        <v>6</v>
      </c>
      <c r="G458" s="212" t="s">
        <v>2046</v>
      </c>
      <c r="H458" s="323"/>
      <c r="DF458" s="50"/>
    </row>
    <row r="459" spans="1:110" ht="25" customHeight="1" x14ac:dyDescent="0.35">
      <c r="A459" s="75" t="s">
        <v>123</v>
      </c>
      <c r="B459" s="9"/>
      <c r="C459" s="10" t="s">
        <v>124</v>
      </c>
      <c r="D459" s="9"/>
      <c r="E459" s="135"/>
      <c r="F459" s="132"/>
      <c r="G459" s="132"/>
      <c r="H459" s="135"/>
      <c r="DF459" s="50"/>
    </row>
    <row r="460" spans="1:110" ht="25" customHeight="1" x14ac:dyDescent="0.35">
      <c r="A460" s="34">
        <v>7.1</v>
      </c>
      <c r="B460" s="82"/>
      <c r="C460" s="52" t="s">
        <v>125</v>
      </c>
      <c r="D460" s="9"/>
      <c r="E460" s="135"/>
      <c r="F460" s="134"/>
      <c r="G460" s="134"/>
      <c r="H460" s="135"/>
      <c r="DF460" s="50"/>
    </row>
    <row r="461" spans="1:110" ht="25" customHeight="1" x14ac:dyDescent="0.35">
      <c r="A461" s="28" t="s">
        <v>126</v>
      </c>
      <c r="B461" s="9"/>
      <c r="C461" s="10" t="s">
        <v>463</v>
      </c>
      <c r="E461" s="135"/>
      <c r="F461" s="134"/>
      <c r="G461" s="134"/>
      <c r="H461" s="135"/>
      <c r="DF461" s="50"/>
    </row>
    <row r="462" spans="1:110" ht="25" customHeight="1" x14ac:dyDescent="0.35">
      <c r="A462" s="28" t="s">
        <v>1111</v>
      </c>
      <c r="B462" s="9" t="s">
        <v>130</v>
      </c>
      <c r="C462" s="6" t="s">
        <v>717</v>
      </c>
      <c r="D462" s="7" t="s">
        <v>24</v>
      </c>
      <c r="E462" s="133"/>
      <c r="F462" s="134" t="s">
        <v>2020</v>
      </c>
      <c r="G462" s="173"/>
      <c r="H462" s="133"/>
      <c r="DF462" s="50"/>
    </row>
    <row r="463" spans="1:110" ht="25" customHeight="1" x14ac:dyDescent="0.35">
      <c r="A463" s="28" t="s">
        <v>128</v>
      </c>
      <c r="B463" s="9" t="s">
        <v>130</v>
      </c>
      <c r="C463" s="6" t="s">
        <v>718</v>
      </c>
      <c r="D463" s="7" t="s">
        <v>24</v>
      </c>
      <c r="E463" s="133"/>
      <c r="F463" s="134" t="s">
        <v>2020</v>
      </c>
      <c r="G463" s="173"/>
      <c r="H463" s="133"/>
      <c r="DF463" s="50"/>
    </row>
    <row r="464" spans="1:110" ht="25" customHeight="1" x14ac:dyDescent="0.35">
      <c r="A464" s="28" t="s">
        <v>1112</v>
      </c>
      <c r="B464" s="9" t="s">
        <v>130</v>
      </c>
      <c r="C464" s="6" t="s">
        <v>719</v>
      </c>
      <c r="D464" s="7" t="s">
        <v>24</v>
      </c>
      <c r="E464" s="133"/>
      <c r="F464" s="134" t="s">
        <v>2020</v>
      </c>
      <c r="G464" s="173"/>
      <c r="H464" s="133"/>
      <c r="DF464" s="50"/>
    </row>
    <row r="465" spans="1:110" ht="25" customHeight="1" x14ac:dyDescent="0.35">
      <c r="A465" s="28" t="s">
        <v>1113</v>
      </c>
      <c r="B465" s="9" t="s">
        <v>130</v>
      </c>
      <c r="C465" s="6" t="s">
        <v>720</v>
      </c>
      <c r="D465" s="7" t="s">
        <v>24</v>
      </c>
      <c r="E465" s="133"/>
      <c r="F465" s="134" t="s">
        <v>2020</v>
      </c>
      <c r="G465" s="173"/>
      <c r="H465" s="133"/>
      <c r="DF465" s="50"/>
    </row>
    <row r="466" spans="1:110" ht="25" customHeight="1" x14ac:dyDescent="0.35">
      <c r="A466" s="28" t="s">
        <v>1114</v>
      </c>
      <c r="B466" s="9" t="s">
        <v>130</v>
      </c>
      <c r="C466" s="6" t="s">
        <v>721</v>
      </c>
      <c r="D466" s="7" t="s">
        <v>24</v>
      </c>
      <c r="E466" s="133"/>
      <c r="F466" s="134" t="s">
        <v>2020</v>
      </c>
      <c r="G466" s="173"/>
      <c r="H466" s="133"/>
      <c r="DF466" s="50"/>
    </row>
    <row r="467" spans="1:110" ht="25" customHeight="1" x14ac:dyDescent="0.35">
      <c r="A467" s="28" t="s">
        <v>1115</v>
      </c>
      <c r="B467" s="9" t="s">
        <v>130</v>
      </c>
      <c r="C467" s="6" t="s">
        <v>722</v>
      </c>
      <c r="D467" s="7" t="s">
        <v>24</v>
      </c>
      <c r="E467" s="133"/>
      <c r="F467" s="134" t="s">
        <v>2020</v>
      </c>
      <c r="G467" s="173"/>
      <c r="H467" s="133"/>
      <c r="DF467" s="50"/>
    </row>
    <row r="468" spans="1:110" ht="25" customHeight="1" x14ac:dyDescent="0.35">
      <c r="A468" s="28" t="s">
        <v>1116</v>
      </c>
      <c r="B468" s="9" t="s">
        <v>704</v>
      </c>
      <c r="C468" s="6" t="s">
        <v>703</v>
      </c>
      <c r="D468" s="7" t="s">
        <v>24</v>
      </c>
      <c r="E468" s="133"/>
      <c r="F468" s="134" t="s">
        <v>2020</v>
      </c>
      <c r="G468" s="173"/>
      <c r="H468" s="133"/>
      <c r="DF468" s="50"/>
    </row>
    <row r="469" spans="1:110" ht="25" customHeight="1" x14ac:dyDescent="0.35">
      <c r="A469" s="28" t="s">
        <v>1117</v>
      </c>
      <c r="B469" s="9" t="s">
        <v>704</v>
      </c>
      <c r="C469" s="6" t="s">
        <v>705</v>
      </c>
      <c r="D469" s="7" t="s">
        <v>24</v>
      </c>
      <c r="E469" s="133"/>
      <c r="F469" s="134" t="s">
        <v>2020</v>
      </c>
      <c r="G469" s="173"/>
      <c r="H469" s="133"/>
      <c r="DF469" s="50"/>
    </row>
    <row r="470" spans="1:110" ht="25" customHeight="1" x14ac:dyDescent="0.35">
      <c r="A470" s="28" t="s">
        <v>1118</v>
      </c>
      <c r="B470" s="9" t="s">
        <v>704</v>
      </c>
      <c r="C470" s="6" t="s">
        <v>706</v>
      </c>
      <c r="D470" s="7" t="s">
        <v>24</v>
      </c>
      <c r="E470" s="133"/>
      <c r="F470" s="134" t="s">
        <v>2020</v>
      </c>
      <c r="G470" s="173"/>
      <c r="H470" s="133"/>
      <c r="DF470" s="50"/>
    </row>
    <row r="471" spans="1:110" ht="25" customHeight="1" x14ac:dyDescent="0.35">
      <c r="A471" s="28" t="s">
        <v>1119</v>
      </c>
      <c r="B471" s="9" t="s">
        <v>728</v>
      </c>
      <c r="C471" s="6" t="s">
        <v>723</v>
      </c>
      <c r="D471" s="7" t="s">
        <v>24</v>
      </c>
      <c r="E471" s="133"/>
      <c r="F471" s="134" t="s">
        <v>2020</v>
      </c>
      <c r="G471" s="173"/>
      <c r="H471" s="133"/>
      <c r="DF471" s="50"/>
    </row>
    <row r="472" spans="1:110" ht="25" customHeight="1" x14ac:dyDescent="0.35">
      <c r="A472" s="28" t="s">
        <v>1120</v>
      </c>
      <c r="B472" s="9" t="s">
        <v>728</v>
      </c>
      <c r="C472" s="6" t="s">
        <v>724</v>
      </c>
      <c r="D472" s="7" t="s">
        <v>24</v>
      </c>
      <c r="E472" s="133"/>
      <c r="F472" s="134" t="s">
        <v>2020</v>
      </c>
      <c r="G472" s="173"/>
      <c r="H472" s="133"/>
      <c r="DF472" s="50"/>
    </row>
    <row r="473" spans="1:110" ht="25" customHeight="1" x14ac:dyDescent="0.35">
      <c r="A473" s="28" t="s">
        <v>1121</v>
      </c>
      <c r="B473" s="9" t="s">
        <v>728</v>
      </c>
      <c r="C473" s="6" t="s">
        <v>725</v>
      </c>
      <c r="D473" s="7" t="s">
        <v>24</v>
      </c>
      <c r="E473" s="133"/>
      <c r="F473" s="134" t="s">
        <v>2020</v>
      </c>
      <c r="G473" s="173"/>
      <c r="H473" s="133"/>
      <c r="DF473" s="50"/>
    </row>
    <row r="474" spans="1:110" ht="25" customHeight="1" x14ac:dyDescent="0.35">
      <c r="A474" s="28" t="s">
        <v>1122</v>
      </c>
      <c r="B474" s="9" t="s">
        <v>728</v>
      </c>
      <c r="C474" s="6" t="s">
        <v>726</v>
      </c>
      <c r="D474" s="7" t="s">
        <v>24</v>
      </c>
      <c r="E474" s="133"/>
      <c r="F474" s="134" t="s">
        <v>2020</v>
      </c>
      <c r="G474" s="173"/>
      <c r="H474" s="133"/>
      <c r="DF474" s="50"/>
    </row>
    <row r="475" spans="1:110" ht="25" customHeight="1" x14ac:dyDescent="0.35">
      <c r="A475" s="28" t="s">
        <v>1123</v>
      </c>
      <c r="B475" s="9" t="s">
        <v>728</v>
      </c>
      <c r="C475" s="6" t="s">
        <v>727</v>
      </c>
      <c r="D475" s="7" t="s">
        <v>24</v>
      </c>
      <c r="E475" s="133"/>
      <c r="F475" s="134" t="s">
        <v>2020</v>
      </c>
      <c r="G475" s="173"/>
      <c r="H475" s="133"/>
      <c r="DF475" s="50"/>
    </row>
    <row r="476" spans="1:110" ht="25" customHeight="1" x14ac:dyDescent="0.35">
      <c r="A476" s="28" t="s">
        <v>1124</v>
      </c>
      <c r="B476" s="9" t="s">
        <v>732</v>
      </c>
      <c r="C476" s="6" t="s">
        <v>735</v>
      </c>
      <c r="D476" s="7" t="s">
        <v>24</v>
      </c>
      <c r="E476" s="133"/>
      <c r="F476" s="134" t="s">
        <v>2020</v>
      </c>
      <c r="G476" s="173"/>
      <c r="H476" s="133"/>
      <c r="DF476" s="50"/>
    </row>
    <row r="477" spans="1:110" ht="25" customHeight="1" x14ac:dyDescent="0.35">
      <c r="A477" s="28" t="s">
        <v>1125</v>
      </c>
      <c r="B477" s="9" t="s">
        <v>734</v>
      </c>
      <c r="C477" s="6" t="s">
        <v>736</v>
      </c>
      <c r="D477" s="7" t="s">
        <v>24</v>
      </c>
      <c r="E477" s="133"/>
      <c r="F477" s="134" t="s">
        <v>2020</v>
      </c>
      <c r="G477" s="173"/>
      <c r="H477" s="133"/>
      <c r="DF477" s="50"/>
    </row>
    <row r="478" spans="1:110" ht="25" customHeight="1" x14ac:dyDescent="0.35">
      <c r="A478" s="28" t="s">
        <v>1126</v>
      </c>
      <c r="B478" s="9" t="s">
        <v>739</v>
      </c>
      <c r="C478" s="6" t="s">
        <v>737</v>
      </c>
      <c r="D478" s="7" t="s">
        <v>24</v>
      </c>
      <c r="E478" s="133"/>
      <c r="F478" s="134" t="s">
        <v>2020</v>
      </c>
      <c r="G478" s="173"/>
      <c r="H478" s="133"/>
      <c r="DF478" s="50"/>
    </row>
    <row r="479" spans="1:110" ht="25" customHeight="1" x14ac:dyDescent="0.35">
      <c r="A479" s="28" t="s">
        <v>1127</v>
      </c>
      <c r="B479" s="9" t="s">
        <v>739</v>
      </c>
      <c r="C479" s="6" t="s">
        <v>738</v>
      </c>
      <c r="D479" s="7" t="s">
        <v>24</v>
      </c>
      <c r="E479" s="133"/>
      <c r="F479" s="134" t="s">
        <v>2020</v>
      </c>
      <c r="G479" s="173"/>
      <c r="H479" s="133"/>
      <c r="DF479" s="50"/>
    </row>
    <row r="480" spans="1:110" ht="25" customHeight="1" x14ac:dyDescent="0.35">
      <c r="A480" s="28" t="s">
        <v>1128</v>
      </c>
      <c r="B480" s="9" t="s">
        <v>711</v>
      </c>
      <c r="C480" s="6" t="s">
        <v>707</v>
      </c>
      <c r="D480" s="7" t="s">
        <v>24</v>
      </c>
      <c r="E480" s="133"/>
      <c r="F480" s="134" t="s">
        <v>2020</v>
      </c>
      <c r="G480" s="173"/>
      <c r="H480" s="133"/>
      <c r="DF480" s="50"/>
    </row>
    <row r="481" spans="1:110" ht="25" customHeight="1" x14ac:dyDescent="0.35">
      <c r="A481" s="28" t="s">
        <v>1129</v>
      </c>
      <c r="B481" s="9" t="s">
        <v>711</v>
      </c>
      <c r="C481" s="6" t="s">
        <v>712</v>
      </c>
      <c r="D481" s="7" t="s">
        <v>24</v>
      </c>
      <c r="E481" s="133"/>
      <c r="F481" s="134" t="s">
        <v>2020</v>
      </c>
      <c r="G481" s="173"/>
      <c r="H481" s="133"/>
      <c r="DF481" s="50"/>
    </row>
    <row r="482" spans="1:110" ht="25" customHeight="1" x14ac:dyDescent="0.35">
      <c r="A482" s="28" t="s">
        <v>1130</v>
      </c>
      <c r="B482" s="9" t="s">
        <v>711</v>
      </c>
      <c r="C482" s="6" t="s">
        <v>713</v>
      </c>
      <c r="D482" s="7" t="s">
        <v>24</v>
      </c>
      <c r="E482" s="133"/>
      <c r="F482" s="134" t="s">
        <v>2020</v>
      </c>
      <c r="G482" s="173"/>
      <c r="H482" s="133"/>
      <c r="DF482" s="50"/>
    </row>
    <row r="483" spans="1:110" ht="25" customHeight="1" x14ac:dyDescent="0.35">
      <c r="A483" s="28" t="s">
        <v>1131</v>
      </c>
      <c r="B483" s="9" t="s">
        <v>711</v>
      </c>
      <c r="C483" s="6" t="s">
        <v>714</v>
      </c>
      <c r="D483" s="7" t="s">
        <v>24</v>
      </c>
      <c r="E483" s="133"/>
      <c r="F483" s="134" t="s">
        <v>2020</v>
      </c>
      <c r="G483" s="173"/>
      <c r="H483" s="133"/>
      <c r="DF483" s="50"/>
    </row>
    <row r="484" spans="1:110" ht="25" customHeight="1" x14ac:dyDescent="0.35">
      <c r="A484" s="28" t="s">
        <v>1132</v>
      </c>
      <c r="B484" s="9" t="s">
        <v>131</v>
      </c>
      <c r="C484" s="6" t="s">
        <v>729</v>
      </c>
      <c r="D484" s="7" t="s">
        <v>24</v>
      </c>
      <c r="E484" s="133"/>
      <c r="F484" s="134" t="s">
        <v>2020</v>
      </c>
      <c r="G484" s="173"/>
      <c r="H484" s="133"/>
      <c r="DF484" s="50"/>
    </row>
    <row r="485" spans="1:110" ht="25" customHeight="1" x14ac:dyDescent="0.35">
      <c r="A485" s="28" t="s">
        <v>1133</v>
      </c>
      <c r="B485" s="9" t="s">
        <v>131</v>
      </c>
      <c r="C485" s="6" t="s">
        <v>730</v>
      </c>
      <c r="D485" s="7" t="s">
        <v>24</v>
      </c>
      <c r="E485" s="133"/>
      <c r="F485" s="134" t="s">
        <v>2020</v>
      </c>
      <c r="G485" s="173"/>
      <c r="H485" s="133"/>
      <c r="DF485" s="50"/>
    </row>
    <row r="486" spans="1:110" ht="25" customHeight="1" x14ac:dyDescent="0.35">
      <c r="A486" s="28" t="s">
        <v>1134</v>
      </c>
      <c r="B486" s="9" t="s">
        <v>732</v>
      </c>
      <c r="C486" s="6" t="s">
        <v>731</v>
      </c>
      <c r="D486" s="7" t="s">
        <v>24</v>
      </c>
      <c r="E486" s="133"/>
      <c r="F486" s="134" t="s">
        <v>2020</v>
      </c>
      <c r="G486" s="173"/>
      <c r="H486" s="133"/>
      <c r="DF486" s="50"/>
    </row>
    <row r="487" spans="1:110" ht="25" customHeight="1" x14ac:dyDescent="0.35">
      <c r="A487" s="28" t="s">
        <v>1135</v>
      </c>
      <c r="B487" s="9" t="s">
        <v>734</v>
      </c>
      <c r="C487" s="6" t="s">
        <v>733</v>
      </c>
      <c r="D487" s="7" t="s">
        <v>24</v>
      </c>
      <c r="E487" s="133"/>
      <c r="F487" s="134" t="s">
        <v>2020</v>
      </c>
      <c r="G487" s="173"/>
      <c r="H487" s="133"/>
      <c r="DF487" s="50"/>
    </row>
    <row r="488" spans="1:110" ht="25" customHeight="1" x14ac:dyDescent="0.35">
      <c r="A488" s="28" t="s">
        <v>1136</v>
      </c>
      <c r="B488" s="9" t="s">
        <v>716</v>
      </c>
      <c r="C488" s="6" t="s">
        <v>715</v>
      </c>
      <c r="D488" s="7" t="s">
        <v>24</v>
      </c>
      <c r="E488" s="133"/>
      <c r="F488" s="134" t="s">
        <v>2020</v>
      </c>
      <c r="G488" s="173"/>
      <c r="H488" s="133"/>
      <c r="DF488" s="50"/>
    </row>
    <row r="489" spans="1:110" ht="25" customHeight="1" x14ac:dyDescent="0.35">
      <c r="A489" s="28" t="s">
        <v>1137</v>
      </c>
      <c r="B489" s="9" t="s">
        <v>716</v>
      </c>
      <c r="C489" s="6" t="s">
        <v>708</v>
      </c>
      <c r="D489" s="7" t="s">
        <v>24</v>
      </c>
      <c r="E489" s="133"/>
      <c r="F489" s="134" t="s">
        <v>2020</v>
      </c>
      <c r="G489" s="173"/>
      <c r="H489" s="133"/>
      <c r="DF489" s="50"/>
    </row>
    <row r="490" spans="1:110" ht="25" customHeight="1" x14ac:dyDescent="0.35">
      <c r="A490" s="28" t="s">
        <v>1138</v>
      </c>
      <c r="B490" s="9" t="s">
        <v>716</v>
      </c>
      <c r="C490" s="6" t="s">
        <v>709</v>
      </c>
      <c r="D490" s="7" t="s">
        <v>24</v>
      </c>
      <c r="E490" s="133"/>
      <c r="F490" s="134" t="s">
        <v>2020</v>
      </c>
      <c r="G490" s="173"/>
      <c r="H490" s="133"/>
      <c r="DF490" s="50"/>
    </row>
    <row r="491" spans="1:110" ht="25" customHeight="1" x14ac:dyDescent="0.35">
      <c r="A491" s="28" t="s">
        <v>1139</v>
      </c>
      <c r="B491" s="9" t="s">
        <v>716</v>
      </c>
      <c r="C491" s="6" t="s">
        <v>710</v>
      </c>
      <c r="D491" s="7" t="s">
        <v>24</v>
      </c>
      <c r="E491" s="133"/>
      <c r="F491" s="134" t="s">
        <v>2020</v>
      </c>
      <c r="G491" s="173"/>
      <c r="H491" s="133"/>
      <c r="DF491" s="50"/>
    </row>
    <row r="492" spans="1:110" ht="25" customHeight="1" x14ac:dyDescent="0.35">
      <c r="A492" s="28"/>
      <c r="B492" s="9"/>
      <c r="C492" s="10" t="s">
        <v>740</v>
      </c>
      <c r="D492" s="7"/>
      <c r="E492" s="135"/>
      <c r="F492" s="134"/>
      <c r="G492" s="130"/>
      <c r="H492" s="135"/>
      <c r="DF492" s="50"/>
    </row>
    <row r="493" spans="1:110" ht="25" customHeight="1" x14ac:dyDescent="0.35">
      <c r="A493" s="28" t="s">
        <v>1140</v>
      </c>
      <c r="B493" s="9" t="s">
        <v>127</v>
      </c>
      <c r="C493" s="6" t="s">
        <v>741</v>
      </c>
      <c r="D493" s="7" t="s">
        <v>24</v>
      </c>
      <c r="E493" s="133"/>
      <c r="F493" s="134" t="s">
        <v>2020</v>
      </c>
      <c r="G493" s="173"/>
      <c r="H493" s="133"/>
      <c r="DF493" s="50"/>
    </row>
    <row r="494" spans="1:110" ht="25" customHeight="1" x14ac:dyDescent="0.35">
      <c r="A494" s="28" t="s">
        <v>1141</v>
      </c>
      <c r="B494" s="9" t="s">
        <v>127</v>
      </c>
      <c r="C494" s="6" t="s">
        <v>742</v>
      </c>
      <c r="D494" s="7" t="s">
        <v>24</v>
      </c>
      <c r="E494" s="133"/>
      <c r="F494" s="134" t="s">
        <v>2020</v>
      </c>
      <c r="G494" s="173"/>
      <c r="H494" s="133"/>
      <c r="DF494" s="50"/>
    </row>
    <row r="495" spans="1:110" ht="25" customHeight="1" x14ac:dyDescent="0.35">
      <c r="A495" s="28" t="s">
        <v>1142</v>
      </c>
      <c r="B495" s="9" t="s">
        <v>127</v>
      </c>
      <c r="C495" s="6" t="s">
        <v>743</v>
      </c>
      <c r="D495" s="7" t="s">
        <v>24</v>
      </c>
      <c r="E495" s="133"/>
      <c r="F495" s="134" t="s">
        <v>2020</v>
      </c>
      <c r="G495" s="173"/>
      <c r="H495" s="133"/>
      <c r="DF495" s="50"/>
    </row>
    <row r="496" spans="1:110" ht="25" customHeight="1" x14ac:dyDescent="0.35">
      <c r="A496" s="28" t="s">
        <v>1143</v>
      </c>
      <c r="B496" s="9" t="s">
        <v>127</v>
      </c>
      <c r="C496" s="6" t="s">
        <v>744</v>
      </c>
      <c r="D496" s="7" t="s">
        <v>24</v>
      </c>
      <c r="E496" s="133"/>
      <c r="F496" s="134" t="s">
        <v>2020</v>
      </c>
      <c r="G496" s="173"/>
      <c r="H496" s="133"/>
      <c r="DF496" s="50"/>
    </row>
    <row r="497" spans="1:110" ht="25" customHeight="1" x14ac:dyDescent="0.35">
      <c r="A497" s="28" t="s">
        <v>1144</v>
      </c>
      <c r="B497" s="9" t="s">
        <v>127</v>
      </c>
      <c r="C497" s="6" t="s">
        <v>741</v>
      </c>
      <c r="D497" s="7" t="s">
        <v>24</v>
      </c>
      <c r="E497" s="133"/>
      <c r="F497" s="134" t="s">
        <v>2020</v>
      </c>
      <c r="G497" s="173"/>
      <c r="H497" s="133"/>
      <c r="DF497" s="50"/>
    </row>
    <row r="498" spans="1:110" ht="25" customHeight="1" x14ac:dyDescent="0.35">
      <c r="A498" s="28" t="s">
        <v>1145</v>
      </c>
      <c r="B498" s="9" t="s">
        <v>127</v>
      </c>
      <c r="C498" s="6" t="s">
        <v>742</v>
      </c>
      <c r="D498" s="7" t="s">
        <v>24</v>
      </c>
      <c r="E498" s="133"/>
      <c r="F498" s="134" t="s">
        <v>2020</v>
      </c>
      <c r="G498" s="173"/>
      <c r="H498" s="133"/>
      <c r="DF498" s="50"/>
    </row>
    <row r="499" spans="1:110" ht="25" customHeight="1" x14ac:dyDescent="0.35">
      <c r="A499" s="28" t="s">
        <v>1146</v>
      </c>
      <c r="B499" s="9" t="s">
        <v>127</v>
      </c>
      <c r="C499" s="6" t="s">
        <v>743</v>
      </c>
      <c r="D499" s="7" t="s">
        <v>24</v>
      </c>
      <c r="E499" s="133"/>
      <c r="F499" s="134" t="s">
        <v>2020</v>
      </c>
      <c r="G499" s="173"/>
      <c r="H499" s="133"/>
      <c r="DF499" s="50"/>
    </row>
    <row r="500" spans="1:110" ht="25" customHeight="1" x14ac:dyDescent="0.35">
      <c r="A500" s="28" t="s">
        <v>1147</v>
      </c>
      <c r="B500" s="9" t="s">
        <v>127</v>
      </c>
      <c r="C500" s="6" t="s">
        <v>744</v>
      </c>
      <c r="D500" s="7" t="s">
        <v>24</v>
      </c>
      <c r="E500" s="133"/>
      <c r="F500" s="134" t="s">
        <v>2020</v>
      </c>
      <c r="G500" s="173"/>
      <c r="H500" s="133"/>
      <c r="DF500" s="50"/>
    </row>
    <row r="501" spans="1:110" ht="25" customHeight="1" x14ac:dyDescent="0.35">
      <c r="A501" s="28" t="s">
        <v>1148</v>
      </c>
      <c r="B501" s="9" t="s">
        <v>747</v>
      </c>
      <c r="C501" s="6" t="s">
        <v>745</v>
      </c>
      <c r="D501" s="7" t="s">
        <v>24</v>
      </c>
      <c r="E501" s="133"/>
      <c r="F501" s="134" t="s">
        <v>2020</v>
      </c>
      <c r="G501" s="173"/>
      <c r="H501" s="133"/>
      <c r="DF501" s="50"/>
    </row>
    <row r="502" spans="1:110" ht="25" customHeight="1" x14ac:dyDescent="0.35">
      <c r="A502" s="28" t="s">
        <v>1149</v>
      </c>
      <c r="B502" s="9" t="s">
        <v>747</v>
      </c>
      <c r="C502" s="6" t="s">
        <v>746</v>
      </c>
      <c r="D502" s="7" t="s">
        <v>24</v>
      </c>
      <c r="E502" s="133"/>
      <c r="F502" s="134" t="s">
        <v>2020</v>
      </c>
      <c r="G502" s="173"/>
      <c r="H502" s="133"/>
      <c r="DF502" s="50"/>
    </row>
    <row r="503" spans="1:110" ht="25" customHeight="1" x14ac:dyDescent="0.35">
      <c r="A503" s="28" t="s">
        <v>1150</v>
      </c>
      <c r="B503" s="9" t="s">
        <v>747</v>
      </c>
      <c r="C503" s="6" t="s">
        <v>746</v>
      </c>
      <c r="D503" s="7" t="s">
        <v>24</v>
      </c>
      <c r="E503" s="133"/>
      <c r="F503" s="134" t="s">
        <v>2020</v>
      </c>
      <c r="G503" s="173"/>
      <c r="H503" s="133"/>
      <c r="DF503" s="50"/>
    </row>
    <row r="504" spans="1:110" ht="25" customHeight="1" x14ac:dyDescent="0.35">
      <c r="A504" s="28" t="s">
        <v>1151</v>
      </c>
      <c r="B504" s="9" t="s">
        <v>747</v>
      </c>
      <c r="C504" s="6" t="s">
        <v>745</v>
      </c>
      <c r="D504" s="7" t="s">
        <v>24</v>
      </c>
      <c r="E504" s="133"/>
      <c r="F504" s="134" t="s">
        <v>2020</v>
      </c>
      <c r="G504" s="173"/>
      <c r="H504" s="133"/>
      <c r="DF504" s="50"/>
    </row>
    <row r="505" spans="1:110" ht="25" customHeight="1" x14ac:dyDescent="0.35">
      <c r="A505" s="28" t="s">
        <v>1152</v>
      </c>
      <c r="B505" s="9" t="s">
        <v>758</v>
      </c>
      <c r="C505" s="6" t="s">
        <v>755</v>
      </c>
      <c r="D505" s="7" t="s">
        <v>24</v>
      </c>
      <c r="E505" s="133"/>
      <c r="F505" s="134" t="s">
        <v>2020</v>
      </c>
      <c r="G505" s="173"/>
      <c r="H505" s="133"/>
      <c r="DF505" s="50"/>
    </row>
    <row r="506" spans="1:110" ht="25" customHeight="1" x14ac:dyDescent="0.35">
      <c r="A506" s="28" t="s">
        <v>1153</v>
      </c>
      <c r="B506" s="9" t="s">
        <v>758</v>
      </c>
      <c r="C506" s="6" t="s">
        <v>756</v>
      </c>
      <c r="D506" s="7" t="s">
        <v>24</v>
      </c>
      <c r="E506" s="133"/>
      <c r="F506" s="134" t="s">
        <v>2020</v>
      </c>
      <c r="G506" s="173"/>
      <c r="H506" s="133"/>
      <c r="DF506" s="50"/>
    </row>
    <row r="507" spans="1:110" ht="25" customHeight="1" x14ac:dyDescent="0.35">
      <c r="A507" s="28" t="s">
        <v>1154</v>
      </c>
      <c r="B507" s="9" t="s">
        <v>764</v>
      </c>
      <c r="C507" s="6" t="s">
        <v>762</v>
      </c>
      <c r="D507" s="7" t="s">
        <v>24</v>
      </c>
      <c r="E507" s="133"/>
      <c r="F507" s="134" t="s">
        <v>2020</v>
      </c>
      <c r="G507" s="173"/>
      <c r="H507" s="133"/>
      <c r="DF507" s="50"/>
    </row>
    <row r="508" spans="1:110" ht="25" customHeight="1" x14ac:dyDescent="0.35">
      <c r="A508" s="28" t="s">
        <v>1155</v>
      </c>
      <c r="B508" s="9" t="s">
        <v>764</v>
      </c>
      <c r="C508" s="6" t="s">
        <v>763</v>
      </c>
      <c r="D508" s="7" t="s">
        <v>24</v>
      </c>
      <c r="E508" s="133"/>
      <c r="F508" s="134" t="s">
        <v>2020</v>
      </c>
      <c r="G508" s="173"/>
      <c r="H508" s="133"/>
      <c r="DF508" s="50"/>
    </row>
    <row r="509" spans="1:110" ht="25" customHeight="1" x14ac:dyDescent="0.35">
      <c r="A509" s="28" t="s">
        <v>1156</v>
      </c>
      <c r="B509" s="9" t="s">
        <v>772</v>
      </c>
      <c r="C509" s="6" t="s">
        <v>768</v>
      </c>
      <c r="D509" s="7" t="s">
        <v>24</v>
      </c>
      <c r="E509" s="133"/>
      <c r="F509" s="134" t="s">
        <v>2020</v>
      </c>
      <c r="G509" s="173"/>
      <c r="H509" s="133"/>
      <c r="DF509" s="50"/>
    </row>
    <row r="510" spans="1:110" ht="25" customHeight="1" x14ac:dyDescent="0.35">
      <c r="A510" s="28" t="s">
        <v>1157</v>
      </c>
      <c r="B510" s="9" t="s">
        <v>772</v>
      </c>
      <c r="C510" s="6" t="s">
        <v>769</v>
      </c>
      <c r="D510" s="7" t="s">
        <v>24</v>
      </c>
      <c r="E510" s="133"/>
      <c r="F510" s="134" t="s">
        <v>2020</v>
      </c>
      <c r="G510" s="173"/>
      <c r="H510" s="133"/>
      <c r="DF510" s="50"/>
    </row>
    <row r="511" spans="1:110" ht="25" customHeight="1" x14ac:dyDescent="0.35">
      <c r="A511" s="28" t="s">
        <v>1158</v>
      </c>
      <c r="B511" s="9" t="s">
        <v>772</v>
      </c>
      <c r="C511" s="6" t="s">
        <v>770</v>
      </c>
      <c r="D511" s="7" t="s">
        <v>24</v>
      </c>
      <c r="E511" s="133"/>
      <c r="F511" s="134" t="s">
        <v>2020</v>
      </c>
      <c r="G511" s="173"/>
      <c r="H511" s="133"/>
      <c r="DF511" s="50"/>
    </row>
    <row r="512" spans="1:110" ht="25" customHeight="1" x14ac:dyDescent="0.35">
      <c r="A512" s="28" t="s">
        <v>1159</v>
      </c>
      <c r="B512" s="9" t="s">
        <v>772</v>
      </c>
      <c r="C512" s="6" t="s">
        <v>771</v>
      </c>
      <c r="D512" s="7" t="s">
        <v>24</v>
      </c>
      <c r="E512" s="133"/>
      <c r="F512" s="134" t="s">
        <v>2020</v>
      </c>
      <c r="G512" s="173"/>
      <c r="H512" s="133"/>
      <c r="DF512" s="50"/>
    </row>
    <row r="513" spans="1:110" ht="25" customHeight="1" x14ac:dyDescent="0.35">
      <c r="A513" s="28" t="s">
        <v>1160</v>
      </c>
      <c r="B513" s="9" t="s">
        <v>779</v>
      </c>
      <c r="C513" s="6" t="s">
        <v>776</v>
      </c>
      <c r="D513" s="7" t="s">
        <v>24</v>
      </c>
      <c r="E513" s="133"/>
      <c r="F513" s="134" t="s">
        <v>2020</v>
      </c>
      <c r="G513" s="173"/>
      <c r="H513" s="133"/>
      <c r="DF513" s="50"/>
    </row>
    <row r="514" spans="1:110" ht="25" customHeight="1" x14ac:dyDescent="0.35">
      <c r="A514" s="28" t="s">
        <v>1161</v>
      </c>
      <c r="B514" s="9" t="s">
        <v>779</v>
      </c>
      <c r="C514" s="6" t="s">
        <v>777</v>
      </c>
      <c r="D514" s="7" t="s">
        <v>24</v>
      </c>
      <c r="E514" s="133"/>
      <c r="F514" s="134" t="s">
        <v>2020</v>
      </c>
      <c r="G514" s="173"/>
      <c r="H514" s="133"/>
      <c r="DF514" s="50"/>
    </row>
    <row r="515" spans="1:110" ht="25" customHeight="1" x14ac:dyDescent="0.35">
      <c r="A515" s="28" t="s">
        <v>1162</v>
      </c>
      <c r="B515" s="9" t="s">
        <v>779</v>
      </c>
      <c r="C515" s="6" t="s">
        <v>778</v>
      </c>
      <c r="D515" s="7" t="s">
        <v>24</v>
      </c>
      <c r="E515" s="133"/>
      <c r="F515" s="134" t="s">
        <v>2020</v>
      </c>
      <c r="G515" s="173"/>
      <c r="H515" s="133"/>
      <c r="DF515" s="50"/>
    </row>
    <row r="516" spans="1:110" ht="25" customHeight="1" x14ac:dyDescent="0.35">
      <c r="A516" s="28" t="s">
        <v>1163</v>
      </c>
      <c r="B516" s="9" t="s">
        <v>750</v>
      </c>
      <c r="C516" s="6" t="s">
        <v>748</v>
      </c>
      <c r="D516" s="7" t="s">
        <v>24</v>
      </c>
      <c r="E516" s="133"/>
      <c r="F516" s="134" t="s">
        <v>2020</v>
      </c>
      <c r="G516" s="173"/>
      <c r="H516" s="133"/>
      <c r="DF516" s="50"/>
    </row>
    <row r="517" spans="1:110" ht="25" customHeight="1" x14ac:dyDescent="0.35">
      <c r="A517" s="28" t="s">
        <v>1164</v>
      </c>
      <c r="B517" s="9" t="s">
        <v>750</v>
      </c>
      <c r="C517" s="6" t="s">
        <v>749</v>
      </c>
      <c r="D517" s="7" t="s">
        <v>24</v>
      </c>
      <c r="E517" s="133"/>
      <c r="F517" s="134" t="s">
        <v>2020</v>
      </c>
      <c r="G517" s="173"/>
      <c r="H517" s="133"/>
      <c r="DF517" s="50"/>
    </row>
    <row r="518" spans="1:110" ht="25" customHeight="1" x14ac:dyDescent="0.35">
      <c r="A518" s="28" t="s">
        <v>1165</v>
      </c>
      <c r="B518" s="9" t="s">
        <v>754</v>
      </c>
      <c r="C518" s="6" t="s">
        <v>751</v>
      </c>
      <c r="D518" s="7" t="s">
        <v>24</v>
      </c>
      <c r="E518" s="133"/>
      <c r="F518" s="134" t="s">
        <v>2020</v>
      </c>
      <c r="G518" s="173"/>
      <c r="H518" s="133"/>
      <c r="DF518" s="50"/>
    </row>
    <row r="519" spans="1:110" ht="25" customHeight="1" x14ac:dyDescent="0.35">
      <c r="A519" s="28" t="s">
        <v>1166</v>
      </c>
      <c r="B519" s="9" t="s">
        <v>754</v>
      </c>
      <c r="C519" s="6" t="s">
        <v>752</v>
      </c>
      <c r="D519" s="7" t="s">
        <v>24</v>
      </c>
      <c r="E519" s="133"/>
      <c r="F519" s="134" t="s">
        <v>2020</v>
      </c>
      <c r="G519" s="173"/>
      <c r="H519" s="133"/>
      <c r="DF519" s="50"/>
    </row>
    <row r="520" spans="1:110" ht="25" customHeight="1" x14ac:dyDescent="0.35">
      <c r="A520" s="28" t="s">
        <v>1167</v>
      </c>
      <c r="B520" s="9" t="s">
        <v>754</v>
      </c>
      <c r="C520" s="6" t="s">
        <v>753</v>
      </c>
      <c r="D520" s="7" t="s">
        <v>24</v>
      </c>
      <c r="E520" s="133"/>
      <c r="F520" s="134" t="s">
        <v>2020</v>
      </c>
      <c r="G520" s="173"/>
      <c r="H520" s="133"/>
      <c r="DF520" s="50"/>
    </row>
    <row r="521" spans="1:110" ht="25" customHeight="1" x14ac:dyDescent="0.35">
      <c r="A521" s="28" t="s">
        <v>1168</v>
      </c>
      <c r="B521" s="9" t="s">
        <v>767</v>
      </c>
      <c r="C521" s="6" t="s">
        <v>765</v>
      </c>
      <c r="D521" s="7" t="s">
        <v>24</v>
      </c>
      <c r="E521" s="133"/>
      <c r="F521" s="134" t="s">
        <v>2020</v>
      </c>
      <c r="G521" s="173"/>
      <c r="H521" s="133"/>
      <c r="DF521" s="50"/>
    </row>
    <row r="522" spans="1:110" ht="25" customHeight="1" x14ac:dyDescent="0.35">
      <c r="A522" s="28" t="s">
        <v>1169</v>
      </c>
      <c r="B522" s="9" t="s">
        <v>767</v>
      </c>
      <c r="C522" s="6" t="s">
        <v>766</v>
      </c>
      <c r="D522" s="7" t="s">
        <v>24</v>
      </c>
      <c r="E522" s="133"/>
      <c r="F522" s="134" t="s">
        <v>2020</v>
      </c>
      <c r="G522" s="173"/>
      <c r="H522" s="133"/>
      <c r="DF522" s="50"/>
    </row>
    <row r="523" spans="1:110" ht="25" customHeight="1" x14ac:dyDescent="0.35">
      <c r="A523" s="28" t="s">
        <v>1170</v>
      </c>
      <c r="B523" s="9" t="s">
        <v>775</v>
      </c>
      <c r="C523" s="6" t="s">
        <v>773</v>
      </c>
      <c r="D523" s="7" t="s">
        <v>24</v>
      </c>
      <c r="E523" s="133"/>
      <c r="F523" s="134" t="s">
        <v>2020</v>
      </c>
      <c r="G523" s="173"/>
      <c r="H523" s="133"/>
      <c r="DF523" s="50"/>
    </row>
    <row r="524" spans="1:110" ht="25" customHeight="1" x14ac:dyDescent="0.35">
      <c r="A524" s="28" t="s">
        <v>1171</v>
      </c>
      <c r="B524" s="9" t="s">
        <v>775</v>
      </c>
      <c r="C524" s="6" t="s">
        <v>774</v>
      </c>
      <c r="D524" s="7" t="s">
        <v>24</v>
      </c>
      <c r="E524" s="133"/>
      <c r="F524" s="134" t="s">
        <v>2020</v>
      </c>
      <c r="G524" s="173"/>
      <c r="H524" s="133"/>
      <c r="DF524" s="50"/>
    </row>
    <row r="525" spans="1:110" ht="25" customHeight="1" x14ac:dyDescent="0.35">
      <c r="A525" s="28" t="s">
        <v>1172</v>
      </c>
      <c r="B525" s="9" t="s">
        <v>790</v>
      </c>
      <c r="C525" s="6" t="s">
        <v>780</v>
      </c>
      <c r="D525" s="7" t="s">
        <v>24</v>
      </c>
      <c r="E525" s="133"/>
      <c r="F525" s="134" t="s">
        <v>2020</v>
      </c>
      <c r="G525" s="173"/>
      <c r="H525" s="133"/>
      <c r="DF525" s="50"/>
    </row>
    <row r="526" spans="1:110" ht="25" customHeight="1" x14ac:dyDescent="0.35">
      <c r="A526" s="28" t="s">
        <v>1173</v>
      </c>
      <c r="B526" s="9" t="s">
        <v>790</v>
      </c>
      <c r="C526" s="6" t="s">
        <v>781</v>
      </c>
      <c r="D526" s="7" t="s">
        <v>24</v>
      </c>
      <c r="E526" s="133"/>
      <c r="F526" s="134" t="s">
        <v>2020</v>
      </c>
      <c r="G526" s="173"/>
      <c r="H526" s="133"/>
      <c r="DF526" s="50"/>
    </row>
    <row r="527" spans="1:110" ht="25" customHeight="1" x14ac:dyDescent="0.35">
      <c r="A527" s="28" t="s">
        <v>1174</v>
      </c>
      <c r="B527" s="9" t="s">
        <v>790</v>
      </c>
      <c r="C527" s="6" t="s">
        <v>782</v>
      </c>
      <c r="D527" s="7" t="s">
        <v>24</v>
      </c>
      <c r="E527" s="133"/>
      <c r="F527" s="134" t="s">
        <v>2020</v>
      </c>
      <c r="G527" s="173"/>
      <c r="H527" s="133"/>
      <c r="DF527" s="50"/>
    </row>
    <row r="528" spans="1:110" ht="25" customHeight="1" x14ac:dyDescent="0.35">
      <c r="A528" s="28" t="s">
        <v>1175</v>
      </c>
      <c r="B528" s="9" t="s">
        <v>790</v>
      </c>
      <c r="C528" s="6" t="s">
        <v>783</v>
      </c>
      <c r="D528" s="7" t="s">
        <v>24</v>
      </c>
      <c r="E528" s="133"/>
      <c r="F528" s="134" t="s">
        <v>2020</v>
      </c>
      <c r="G528" s="173"/>
      <c r="H528" s="133"/>
      <c r="DF528" s="50"/>
    </row>
    <row r="529" spans="1:110" ht="25" customHeight="1" x14ac:dyDescent="0.35">
      <c r="A529" s="28" t="s">
        <v>1176</v>
      </c>
      <c r="B529" s="9" t="s">
        <v>790</v>
      </c>
      <c r="C529" s="6" t="s">
        <v>784</v>
      </c>
      <c r="D529" s="7" t="s">
        <v>24</v>
      </c>
      <c r="E529" s="133"/>
      <c r="F529" s="134" t="s">
        <v>2020</v>
      </c>
      <c r="G529" s="173"/>
      <c r="H529" s="133"/>
      <c r="DF529" s="50"/>
    </row>
    <row r="530" spans="1:110" ht="25" customHeight="1" x14ac:dyDescent="0.35">
      <c r="A530" s="28" t="s">
        <v>1177</v>
      </c>
      <c r="B530" s="9" t="s">
        <v>790</v>
      </c>
      <c r="C530" s="6" t="s">
        <v>785</v>
      </c>
      <c r="D530" s="7" t="s">
        <v>24</v>
      </c>
      <c r="E530" s="133"/>
      <c r="F530" s="134" t="s">
        <v>2020</v>
      </c>
      <c r="G530" s="173"/>
      <c r="H530" s="133"/>
      <c r="DF530" s="50"/>
    </row>
    <row r="531" spans="1:110" ht="25" customHeight="1" x14ac:dyDescent="0.35">
      <c r="A531" s="28" t="s">
        <v>1178</v>
      </c>
      <c r="B531" s="9" t="s">
        <v>790</v>
      </c>
      <c r="C531" s="6" t="s">
        <v>786</v>
      </c>
      <c r="D531" s="7" t="s">
        <v>24</v>
      </c>
      <c r="E531" s="133"/>
      <c r="F531" s="134" t="s">
        <v>2020</v>
      </c>
      <c r="G531" s="173"/>
      <c r="H531" s="133"/>
      <c r="DF531" s="50"/>
    </row>
    <row r="532" spans="1:110" ht="25" customHeight="1" x14ac:dyDescent="0.35">
      <c r="A532" s="28" t="s">
        <v>1179</v>
      </c>
      <c r="B532" s="9" t="s">
        <v>790</v>
      </c>
      <c r="C532" s="6" t="s">
        <v>787</v>
      </c>
      <c r="D532" s="7" t="s">
        <v>24</v>
      </c>
      <c r="E532" s="133"/>
      <c r="F532" s="134" t="s">
        <v>2020</v>
      </c>
      <c r="G532" s="173"/>
      <c r="H532" s="133"/>
      <c r="DF532" s="50"/>
    </row>
    <row r="533" spans="1:110" ht="25" customHeight="1" x14ac:dyDescent="0.35">
      <c r="A533" s="28" t="s">
        <v>1180</v>
      </c>
      <c r="B533" s="9" t="s">
        <v>790</v>
      </c>
      <c r="C533" s="6" t="s">
        <v>788</v>
      </c>
      <c r="D533" s="7" t="s">
        <v>24</v>
      </c>
      <c r="E533" s="133"/>
      <c r="F533" s="134" t="s">
        <v>2020</v>
      </c>
      <c r="G533" s="173"/>
      <c r="H533" s="133"/>
      <c r="DF533" s="50"/>
    </row>
    <row r="534" spans="1:110" ht="25" customHeight="1" x14ac:dyDescent="0.35">
      <c r="A534" s="28" t="s">
        <v>1181</v>
      </c>
      <c r="B534" s="9" t="s">
        <v>790</v>
      </c>
      <c r="C534" s="6" t="s">
        <v>789</v>
      </c>
      <c r="D534" s="7" t="s">
        <v>24</v>
      </c>
      <c r="E534" s="133"/>
      <c r="F534" s="134" t="s">
        <v>2020</v>
      </c>
      <c r="G534" s="173"/>
      <c r="H534" s="133"/>
      <c r="DF534" s="50"/>
    </row>
    <row r="535" spans="1:110" ht="25" customHeight="1" x14ac:dyDescent="0.35">
      <c r="A535" s="28" t="s">
        <v>1182</v>
      </c>
      <c r="B535" s="9" t="s">
        <v>351</v>
      </c>
      <c r="C535" s="6" t="s">
        <v>757</v>
      </c>
      <c r="D535" s="7" t="s">
        <v>24</v>
      </c>
      <c r="E535" s="133"/>
      <c r="F535" s="134" t="s">
        <v>2020</v>
      </c>
      <c r="G535" s="173"/>
      <c r="H535" s="133"/>
      <c r="DF535" s="50"/>
    </row>
    <row r="536" spans="1:110" ht="25" customHeight="1" x14ac:dyDescent="0.35">
      <c r="A536" s="28" t="s">
        <v>1183</v>
      </c>
      <c r="B536" s="9" t="s">
        <v>761</v>
      </c>
      <c r="C536" s="6" t="s">
        <v>759</v>
      </c>
      <c r="D536" s="7" t="s">
        <v>24</v>
      </c>
      <c r="E536" s="133"/>
      <c r="F536" s="134" t="s">
        <v>2020</v>
      </c>
      <c r="G536" s="173"/>
      <c r="H536" s="133"/>
      <c r="DF536" s="50"/>
    </row>
    <row r="537" spans="1:110" ht="25" customHeight="1" x14ac:dyDescent="0.35">
      <c r="A537" s="28" t="s">
        <v>1184</v>
      </c>
      <c r="B537" s="9" t="s">
        <v>761</v>
      </c>
      <c r="C537" s="6" t="s">
        <v>760</v>
      </c>
      <c r="D537" s="7" t="s">
        <v>24</v>
      </c>
      <c r="E537" s="133"/>
      <c r="F537" s="134" t="s">
        <v>2020</v>
      </c>
      <c r="G537" s="173"/>
      <c r="H537" s="133"/>
      <c r="DF537" s="50"/>
    </row>
    <row r="538" spans="1:110" ht="25" customHeight="1" x14ac:dyDescent="0.35">
      <c r="A538" s="28"/>
      <c r="B538" s="9"/>
      <c r="C538" s="10" t="s">
        <v>795</v>
      </c>
      <c r="D538" s="7"/>
      <c r="E538" s="135"/>
      <c r="F538" s="134"/>
      <c r="G538" s="130"/>
      <c r="H538" s="135"/>
      <c r="DF538" s="50"/>
    </row>
    <row r="539" spans="1:110" ht="25" customHeight="1" x14ac:dyDescent="0.35">
      <c r="A539" s="28" t="s">
        <v>1185</v>
      </c>
      <c r="B539" s="9" t="s">
        <v>129</v>
      </c>
      <c r="C539" s="6" t="s">
        <v>791</v>
      </c>
      <c r="D539" s="7" t="s">
        <v>24</v>
      </c>
      <c r="E539" s="133"/>
      <c r="F539" s="134" t="s">
        <v>2020</v>
      </c>
      <c r="G539" s="173"/>
      <c r="H539" s="133"/>
      <c r="DF539" s="50"/>
    </row>
    <row r="540" spans="1:110" ht="25" customHeight="1" x14ac:dyDescent="0.35">
      <c r="A540" s="28" t="s">
        <v>1186</v>
      </c>
      <c r="B540" s="9" t="s">
        <v>129</v>
      </c>
      <c r="C540" s="6" t="s">
        <v>792</v>
      </c>
      <c r="D540" s="7" t="s">
        <v>24</v>
      </c>
      <c r="E540" s="133"/>
      <c r="F540" s="134" t="s">
        <v>2020</v>
      </c>
      <c r="G540" s="173"/>
      <c r="H540" s="133"/>
      <c r="DF540" s="50"/>
    </row>
    <row r="541" spans="1:110" ht="25" customHeight="1" x14ac:dyDescent="0.35">
      <c r="A541" s="28" t="s">
        <v>1187</v>
      </c>
      <c r="B541" s="9" t="s">
        <v>129</v>
      </c>
      <c r="C541" s="6" t="s">
        <v>793</v>
      </c>
      <c r="D541" s="7" t="s">
        <v>24</v>
      </c>
      <c r="E541" s="133"/>
      <c r="F541" s="134" t="s">
        <v>2020</v>
      </c>
      <c r="G541" s="173"/>
      <c r="H541" s="133"/>
      <c r="DF541" s="50"/>
    </row>
    <row r="542" spans="1:110" ht="25" customHeight="1" x14ac:dyDescent="0.35">
      <c r="A542" s="28" t="s">
        <v>1188</v>
      </c>
      <c r="B542" s="9" t="s">
        <v>129</v>
      </c>
      <c r="C542" s="6" t="s">
        <v>794</v>
      </c>
      <c r="D542" s="7" t="s">
        <v>24</v>
      </c>
      <c r="E542" s="133"/>
      <c r="F542" s="134" t="s">
        <v>2020</v>
      </c>
      <c r="G542" s="173"/>
      <c r="H542" s="133"/>
      <c r="DF542" s="50"/>
    </row>
    <row r="543" spans="1:110" ht="25" customHeight="1" x14ac:dyDescent="0.35">
      <c r="A543" s="28" t="s">
        <v>1189</v>
      </c>
      <c r="B543" s="9" t="s">
        <v>799</v>
      </c>
      <c r="C543" s="6" t="s">
        <v>796</v>
      </c>
      <c r="D543" s="7" t="s">
        <v>24</v>
      </c>
      <c r="E543" s="133"/>
      <c r="F543" s="134" t="s">
        <v>2020</v>
      </c>
      <c r="G543" s="173"/>
      <c r="H543" s="133"/>
      <c r="DF543" s="50"/>
    </row>
    <row r="544" spans="1:110" ht="25" customHeight="1" x14ac:dyDescent="0.35">
      <c r="A544" s="28" t="s">
        <v>1190</v>
      </c>
      <c r="B544" s="9" t="s">
        <v>799</v>
      </c>
      <c r="C544" s="6" t="s">
        <v>797</v>
      </c>
      <c r="D544" s="7" t="s">
        <v>24</v>
      </c>
      <c r="E544" s="133"/>
      <c r="F544" s="134" t="s">
        <v>2020</v>
      </c>
      <c r="G544" s="173"/>
      <c r="H544" s="133"/>
      <c r="DF544" s="50"/>
    </row>
    <row r="545" spans="1:110" ht="25" customHeight="1" x14ac:dyDescent="0.35">
      <c r="A545" s="28" t="s">
        <v>1191</v>
      </c>
      <c r="B545" s="9" t="s">
        <v>799</v>
      </c>
      <c r="C545" s="6" t="s">
        <v>798</v>
      </c>
      <c r="D545" s="7" t="s">
        <v>24</v>
      </c>
      <c r="E545" s="133"/>
      <c r="F545" s="134" t="s">
        <v>2020</v>
      </c>
      <c r="G545" s="173"/>
      <c r="H545" s="133"/>
      <c r="DF545" s="50"/>
    </row>
    <row r="546" spans="1:110" ht="25" customHeight="1" x14ac:dyDescent="0.35">
      <c r="A546" s="28" t="s">
        <v>1192</v>
      </c>
      <c r="B546" s="9" t="s">
        <v>801</v>
      </c>
      <c r="C546" s="6" t="s">
        <v>800</v>
      </c>
      <c r="D546" s="7" t="s">
        <v>24</v>
      </c>
      <c r="E546" s="133"/>
      <c r="F546" s="134" t="s">
        <v>2020</v>
      </c>
      <c r="G546" s="173"/>
      <c r="H546" s="133"/>
      <c r="DF546" s="50"/>
    </row>
    <row r="547" spans="1:110" ht="25" customHeight="1" x14ac:dyDescent="0.35">
      <c r="A547" s="28" t="s">
        <v>1193</v>
      </c>
      <c r="B547" s="9" t="s">
        <v>804</v>
      </c>
      <c r="C547" s="6" t="s">
        <v>802</v>
      </c>
      <c r="D547" s="7" t="s">
        <v>24</v>
      </c>
      <c r="E547" s="133"/>
      <c r="F547" s="134" t="s">
        <v>2020</v>
      </c>
      <c r="G547" s="173"/>
      <c r="H547" s="133"/>
      <c r="DF547" s="50"/>
    </row>
    <row r="548" spans="1:110" ht="25" customHeight="1" x14ac:dyDescent="0.35">
      <c r="A548" s="28" t="s">
        <v>1194</v>
      </c>
      <c r="B548" s="9" t="s">
        <v>804</v>
      </c>
      <c r="C548" s="6" t="s">
        <v>803</v>
      </c>
      <c r="D548" s="7" t="s">
        <v>24</v>
      </c>
      <c r="E548" s="133"/>
      <c r="F548" s="134" t="s">
        <v>2020</v>
      </c>
      <c r="G548" s="173"/>
      <c r="H548" s="133"/>
      <c r="DF548" s="50"/>
    </row>
    <row r="549" spans="1:110" ht="25" customHeight="1" x14ac:dyDescent="0.35">
      <c r="A549" s="28"/>
      <c r="B549" s="9"/>
      <c r="C549" s="10" t="s">
        <v>805</v>
      </c>
      <c r="D549" s="7"/>
      <c r="E549" s="135"/>
      <c r="F549" s="134"/>
      <c r="G549" s="130"/>
      <c r="H549" s="135"/>
      <c r="DF549" s="50"/>
    </row>
    <row r="550" spans="1:110" ht="25" customHeight="1" x14ac:dyDescent="0.35">
      <c r="A550" s="28" t="s">
        <v>1195</v>
      </c>
      <c r="B550" s="9" t="s">
        <v>132</v>
      </c>
      <c r="C550" s="6" t="s">
        <v>806</v>
      </c>
      <c r="D550" s="7" t="s">
        <v>24</v>
      </c>
      <c r="E550" s="133"/>
      <c r="F550" s="134" t="s">
        <v>2020</v>
      </c>
      <c r="G550" s="173"/>
      <c r="H550" s="133"/>
      <c r="DF550" s="50"/>
    </row>
    <row r="551" spans="1:110" ht="25" customHeight="1" x14ac:dyDescent="0.35">
      <c r="A551" s="28" t="s">
        <v>1196</v>
      </c>
      <c r="B551" s="9" t="s">
        <v>808</v>
      </c>
      <c r="C551" s="6" t="s">
        <v>807</v>
      </c>
      <c r="D551" s="7" t="s">
        <v>24</v>
      </c>
      <c r="E551" s="133"/>
      <c r="F551" s="134" t="s">
        <v>2020</v>
      </c>
      <c r="G551" s="173"/>
      <c r="H551" s="133"/>
      <c r="DF551" s="50"/>
    </row>
    <row r="552" spans="1:110" ht="25" customHeight="1" x14ac:dyDescent="0.35">
      <c r="A552" s="28" t="s">
        <v>1197</v>
      </c>
      <c r="B552" s="9" t="s">
        <v>810</v>
      </c>
      <c r="C552" s="6" t="s">
        <v>809</v>
      </c>
      <c r="D552" s="7" t="s">
        <v>24</v>
      </c>
      <c r="E552" s="133"/>
      <c r="F552" s="134" t="s">
        <v>2020</v>
      </c>
      <c r="G552" s="173"/>
      <c r="H552" s="133"/>
      <c r="DF552" s="50"/>
    </row>
    <row r="553" spans="1:110" ht="25" customHeight="1" x14ac:dyDescent="0.35">
      <c r="A553" s="28" t="s">
        <v>1198</v>
      </c>
      <c r="B553" s="9" t="s">
        <v>826</v>
      </c>
      <c r="C553" s="6" t="s">
        <v>825</v>
      </c>
      <c r="D553" s="7" t="s">
        <v>24</v>
      </c>
      <c r="E553" s="133"/>
      <c r="F553" s="134" t="s">
        <v>2020</v>
      </c>
      <c r="G553" s="173"/>
      <c r="H553" s="133"/>
      <c r="DF553" s="50"/>
    </row>
    <row r="554" spans="1:110" ht="25" customHeight="1" x14ac:dyDescent="0.35">
      <c r="A554" s="28" t="s">
        <v>1199</v>
      </c>
      <c r="B554" s="9" t="s">
        <v>812</v>
      </c>
      <c r="C554" s="6" t="s">
        <v>811</v>
      </c>
      <c r="D554" s="7" t="s">
        <v>24</v>
      </c>
      <c r="E554" s="133"/>
      <c r="F554" s="134" t="s">
        <v>2020</v>
      </c>
      <c r="G554" s="173"/>
      <c r="H554" s="133"/>
      <c r="DF554" s="50"/>
    </row>
    <row r="555" spans="1:110" ht="25" customHeight="1" x14ac:dyDescent="0.35">
      <c r="A555" s="28" t="s">
        <v>1200</v>
      </c>
      <c r="B555" s="9" t="s">
        <v>814</v>
      </c>
      <c r="C555" s="6" t="s">
        <v>813</v>
      </c>
      <c r="D555" s="7" t="s">
        <v>24</v>
      </c>
      <c r="E555" s="133"/>
      <c r="F555" s="134" t="s">
        <v>2020</v>
      </c>
      <c r="G555" s="173"/>
      <c r="H555" s="133"/>
      <c r="DF555" s="50"/>
    </row>
    <row r="556" spans="1:110" ht="25" customHeight="1" x14ac:dyDescent="0.35">
      <c r="A556" s="28" t="s">
        <v>1201</v>
      </c>
      <c r="B556" s="9" t="s">
        <v>816</v>
      </c>
      <c r="C556" s="6" t="s">
        <v>815</v>
      </c>
      <c r="D556" s="7" t="s">
        <v>24</v>
      </c>
      <c r="E556" s="133"/>
      <c r="F556" s="134" t="s">
        <v>2020</v>
      </c>
      <c r="G556" s="173"/>
      <c r="H556" s="133"/>
      <c r="DF556" s="50"/>
    </row>
    <row r="557" spans="1:110" ht="25" customHeight="1" x14ac:dyDescent="0.35">
      <c r="A557" s="28" t="s">
        <v>1202</v>
      </c>
      <c r="B557" s="9" t="s">
        <v>814</v>
      </c>
      <c r="C557" s="6" t="s">
        <v>817</v>
      </c>
      <c r="D557" s="7" t="s">
        <v>24</v>
      </c>
      <c r="E557" s="133"/>
      <c r="F557" s="134" t="s">
        <v>2020</v>
      </c>
      <c r="G557" s="173"/>
      <c r="H557" s="133"/>
      <c r="DF557" s="50"/>
    </row>
    <row r="558" spans="1:110" ht="25" customHeight="1" x14ac:dyDescent="0.35">
      <c r="A558" s="28" t="s">
        <v>1203</v>
      </c>
      <c r="B558" s="9" t="s">
        <v>133</v>
      </c>
      <c r="C558" s="6" t="s">
        <v>818</v>
      </c>
      <c r="D558" s="7" t="s">
        <v>24</v>
      </c>
      <c r="E558" s="133"/>
      <c r="F558" s="134" t="s">
        <v>2020</v>
      </c>
      <c r="G558" s="173"/>
      <c r="H558" s="133"/>
      <c r="DF558" s="50"/>
    </row>
    <row r="559" spans="1:110" ht="25" customHeight="1" x14ac:dyDescent="0.35">
      <c r="A559" s="28" t="s">
        <v>1204</v>
      </c>
      <c r="B559" s="9" t="s">
        <v>814</v>
      </c>
      <c r="C559" s="6" t="s">
        <v>819</v>
      </c>
      <c r="D559" s="7" t="s">
        <v>24</v>
      </c>
      <c r="E559" s="133"/>
      <c r="F559" s="134" t="s">
        <v>2020</v>
      </c>
      <c r="G559" s="173"/>
      <c r="H559" s="133"/>
      <c r="DF559" s="50"/>
    </row>
    <row r="560" spans="1:110" ht="25" customHeight="1" x14ac:dyDescent="0.35">
      <c r="A560" s="28" t="s">
        <v>1205</v>
      </c>
      <c r="B560" s="9" t="s">
        <v>814</v>
      </c>
      <c r="C560" s="6" t="s">
        <v>820</v>
      </c>
      <c r="D560" s="7" t="s">
        <v>24</v>
      </c>
      <c r="E560" s="133"/>
      <c r="F560" s="134" t="s">
        <v>2020</v>
      </c>
      <c r="G560" s="173"/>
      <c r="H560" s="133"/>
      <c r="DF560" s="50"/>
    </row>
    <row r="561" spans="1:110" ht="25" customHeight="1" x14ac:dyDescent="0.35">
      <c r="A561" s="28" t="s">
        <v>1206</v>
      </c>
      <c r="B561" s="9" t="s">
        <v>814</v>
      </c>
      <c r="C561" s="6" t="s">
        <v>821</v>
      </c>
      <c r="D561" s="7" t="s">
        <v>24</v>
      </c>
      <c r="E561" s="133"/>
      <c r="F561" s="134" t="s">
        <v>2020</v>
      </c>
      <c r="G561" s="173"/>
      <c r="H561" s="133"/>
      <c r="DF561" s="50"/>
    </row>
    <row r="562" spans="1:110" ht="25" customHeight="1" x14ac:dyDescent="0.35">
      <c r="A562" s="28" t="s">
        <v>1207</v>
      </c>
      <c r="B562" s="9" t="s">
        <v>814</v>
      </c>
      <c r="C562" s="6" t="s">
        <v>822</v>
      </c>
      <c r="D562" s="7" t="s">
        <v>24</v>
      </c>
      <c r="E562" s="133"/>
      <c r="F562" s="134" t="s">
        <v>2020</v>
      </c>
      <c r="G562" s="173"/>
      <c r="H562" s="133"/>
      <c r="DF562" s="50"/>
    </row>
    <row r="563" spans="1:110" ht="25" customHeight="1" x14ac:dyDescent="0.35">
      <c r="A563" s="28" t="s">
        <v>1208</v>
      </c>
      <c r="B563" s="9" t="s">
        <v>824</v>
      </c>
      <c r="C563" s="6" t="s">
        <v>823</v>
      </c>
      <c r="D563" s="7" t="s">
        <v>24</v>
      </c>
      <c r="E563" s="133"/>
      <c r="F563" s="134" t="s">
        <v>2020</v>
      </c>
      <c r="G563" s="173"/>
      <c r="H563" s="133"/>
      <c r="DF563" s="50"/>
    </row>
    <row r="564" spans="1:110" ht="25" customHeight="1" x14ac:dyDescent="0.35">
      <c r="A564" s="28"/>
      <c r="B564" s="9"/>
      <c r="C564" s="10" t="s">
        <v>827</v>
      </c>
      <c r="D564" s="7"/>
      <c r="E564" s="135"/>
      <c r="F564" s="134"/>
      <c r="G564" s="130"/>
      <c r="H564" s="135"/>
      <c r="DF564" s="50"/>
    </row>
    <row r="565" spans="1:110" ht="25" customHeight="1" x14ac:dyDescent="0.35">
      <c r="A565" s="28" t="s">
        <v>1209</v>
      </c>
      <c r="B565" s="9" t="s">
        <v>829</v>
      </c>
      <c r="C565" s="6" t="s">
        <v>828</v>
      </c>
      <c r="D565" s="7" t="s">
        <v>24</v>
      </c>
      <c r="E565" s="133"/>
      <c r="F565" s="134" t="s">
        <v>2020</v>
      </c>
      <c r="G565" s="173"/>
      <c r="H565" s="133"/>
      <c r="DF565" s="50"/>
    </row>
    <row r="566" spans="1:110" ht="25" customHeight="1" x14ac:dyDescent="0.35">
      <c r="A566" s="28" t="s">
        <v>1210</v>
      </c>
      <c r="B566" s="9" t="s">
        <v>829</v>
      </c>
      <c r="C566" s="6" t="s">
        <v>830</v>
      </c>
      <c r="D566" s="7" t="s">
        <v>24</v>
      </c>
      <c r="E566" s="133"/>
      <c r="F566" s="134" t="s">
        <v>2020</v>
      </c>
      <c r="G566" s="173"/>
      <c r="H566" s="133"/>
      <c r="DF566" s="50"/>
    </row>
    <row r="567" spans="1:110" ht="25" customHeight="1" x14ac:dyDescent="0.35">
      <c r="A567" s="28" t="s">
        <v>1211</v>
      </c>
      <c r="B567" s="9" t="s">
        <v>835</v>
      </c>
      <c r="C567" s="6" t="s">
        <v>831</v>
      </c>
      <c r="D567" s="7" t="s">
        <v>24</v>
      </c>
      <c r="E567" s="133"/>
      <c r="F567" s="134" t="s">
        <v>2020</v>
      </c>
      <c r="G567" s="173"/>
      <c r="H567" s="133"/>
      <c r="DF567" s="50"/>
    </row>
    <row r="568" spans="1:110" ht="25" customHeight="1" x14ac:dyDescent="0.35">
      <c r="A568" s="28" t="s">
        <v>1212</v>
      </c>
      <c r="B568" s="9" t="s">
        <v>835</v>
      </c>
      <c r="C568" s="6" t="s">
        <v>832</v>
      </c>
      <c r="D568" s="7" t="s">
        <v>24</v>
      </c>
      <c r="E568" s="133"/>
      <c r="F568" s="134" t="s">
        <v>2020</v>
      </c>
      <c r="G568" s="173"/>
      <c r="H568" s="133"/>
      <c r="DF568" s="50"/>
    </row>
    <row r="569" spans="1:110" ht="25" customHeight="1" x14ac:dyDescent="0.35">
      <c r="A569" s="28" t="s">
        <v>1213</v>
      </c>
      <c r="B569" s="9" t="s">
        <v>835</v>
      </c>
      <c r="C569" s="6" t="s">
        <v>833</v>
      </c>
      <c r="D569" s="7" t="s">
        <v>24</v>
      </c>
      <c r="E569" s="133"/>
      <c r="F569" s="134" t="s">
        <v>2020</v>
      </c>
      <c r="G569" s="173"/>
      <c r="H569" s="133"/>
      <c r="DF569" s="50"/>
    </row>
    <row r="570" spans="1:110" ht="25" customHeight="1" x14ac:dyDescent="0.35">
      <c r="A570" s="28" t="s">
        <v>1214</v>
      </c>
      <c r="B570" s="9" t="s">
        <v>835</v>
      </c>
      <c r="C570" s="6" t="s">
        <v>834</v>
      </c>
      <c r="D570" s="7" t="s">
        <v>24</v>
      </c>
      <c r="E570" s="133"/>
      <c r="F570" s="134" t="s">
        <v>2020</v>
      </c>
      <c r="G570" s="173"/>
      <c r="H570" s="133"/>
      <c r="DF570" s="50"/>
    </row>
    <row r="571" spans="1:110" ht="25" customHeight="1" x14ac:dyDescent="0.35">
      <c r="A571" s="28" t="s">
        <v>1215</v>
      </c>
      <c r="B571" s="9" t="s">
        <v>840</v>
      </c>
      <c r="C571" s="6" t="s">
        <v>836</v>
      </c>
      <c r="D571" s="7" t="s">
        <v>24</v>
      </c>
      <c r="E571" s="133"/>
      <c r="F571" s="134" t="s">
        <v>2020</v>
      </c>
      <c r="G571" s="173"/>
      <c r="H571" s="133"/>
      <c r="DF571" s="50"/>
    </row>
    <row r="572" spans="1:110" ht="25" customHeight="1" x14ac:dyDescent="0.35">
      <c r="A572" s="28" t="s">
        <v>1216</v>
      </c>
      <c r="B572" s="9" t="s">
        <v>840</v>
      </c>
      <c r="C572" s="6" t="s">
        <v>837</v>
      </c>
      <c r="D572" s="7" t="s">
        <v>24</v>
      </c>
      <c r="E572" s="133"/>
      <c r="F572" s="134" t="s">
        <v>2020</v>
      </c>
      <c r="G572" s="173"/>
      <c r="H572" s="133"/>
      <c r="DF572" s="50"/>
    </row>
    <row r="573" spans="1:110" ht="25" customHeight="1" x14ac:dyDescent="0.35">
      <c r="A573" s="28" t="s">
        <v>1217</v>
      </c>
      <c r="B573" s="9" t="s">
        <v>840</v>
      </c>
      <c r="C573" s="6" t="s">
        <v>838</v>
      </c>
      <c r="D573" s="7" t="s">
        <v>24</v>
      </c>
      <c r="E573" s="133"/>
      <c r="F573" s="134" t="s">
        <v>2020</v>
      </c>
      <c r="G573" s="173"/>
      <c r="H573" s="133"/>
      <c r="DF573" s="50"/>
    </row>
    <row r="574" spans="1:110" ht="25" customHeight="1" x14ac:dyDescent="0.35">
      <c r="A574" s="28" t="s">
        <v>1218</v>
      </c>
      <c r="B574" s="9" t="s">
        <v>840</v>
      </c>
      <c r="C574" s="6" t="s">
        <v>839</v>
      </c>
      <c r="D574" s="7" t="s">
        <v>24</v>
      </c>
      <c r="E574" s="133"/>
      <c r="F574" s="134" t="s">
        <v>2020</v>
      </c>
      <c r="G574" s="173"/>
      <c r="H574" s="133"/>
      <c r="DF574" s="50"/>
    </row>
    <row r="575" spans="1:110" ht="25" customHeight="1" x14ac:dyDescent="0.35">
      <c r="A575" s="28" t="s">
        <v>1219</v>
      </c>
      <c r="B575" s="9" t="s">
        <v>134</v>
      </c>
      <c r="C575" s="6" t="s">
        <v>844</v>
      </c>
      <c r="D575" s="7" t="s">
        <v>24</v>
      </c>
      <c r="E575" s="133"/>
      <c r="F575" s="134" t="s">
        <v>2020</v>
      </c>
      <c r="G575" s="173"/>
      <c r="H575" s="133"/>
      <c r="DF575" s="50"/>
    </row>
    <row r="576" spans="1:110" ht="25" customHeight="1" x14ac:dyDescent="0.35">
      <c r="A576" s="28" t="s">
        <v>1220</v>
      </c>
      <c r="B576" s="9" t="s">
        <v>134</v>
      </c>
      <c r="C576" s="6" t="s">
        <v>841</v>
      </c>
      <c r="D576" s="7" t="s">
        <v>24</v>
      </c>
      <c r="E576" s="133"/>
      <c r="F576" s="134" t="s">
        <v>2020</v>
      </c>
      <c r="G576" s="173"/>
      <c r="H576" s="133"/>
      <c r="DF576" s="50"/>
    </row>
    <row r="577" spans="1:110" ht="25" customHeight="1" x14ac:dyDescent="0.35">
      <c r="A577" s="28" t="s">
        <v>1221</v>
      </c>
      <c r="B577" s="9" t="s">
        <v>134</v>
      </c>
      <c r="C577" s="6" t="s">
        <v>842</v>
      </c>
      <c r="D577" s="7" t="s">
        <v>24</v>
      </c>
      <c r="E577" s="133"/>
      <c r="F577" s="134" t="s">
        <v>2020</v>
      </c>
      <c r="G577" s="173"/>
      <c r="H577" s="133"/>
      <c r="DF577" s="50"/>
    </row>
    <row r="578" spans="1:110" ht="25" customHeight="1" x14ac:dyDescent="0.35">
      <c r="A578" s="28" t="s">
        <v>1222</v>
      </c>
      <c r="B578" s="9" t="s">
        <v>134</v>
      </c>
      <c r="C578" s="6" t="s">
        <v>843</v>
      </c>
      <c r="D578" s="7" t="s">
        <v>24</v>
      </c>
      <c r="E578" s="133"/>
      <c r="F578" s="134" t="s">
        <v>2020</v>
      </c>
      <c r="G578" s="173"/>
      <c r="H578" s="133"/>
      <c r="DF578" s="50"/>
    </row>
    <row r="579" spans="1:110" ht="25" customHeight="1" x14ac:dyDescent="0.35">
      <c r="A579" s="28" t="s">
        <v>1223</v>
      </c>
      <c r="B579" s="9" t="s">
        <v>847</v>
      </c>
      <c r="C579" s="6" t="s">
        <v>845</v>
      </c>
      <c r="D579" s="7" t="s">
        <v>24</v>
      </c>
      <c r="E579" s="133"/>
      <c r="F579" s="134" t="s">
        <v>2020</v>
      </c>
      <c r="G579" s="173"/>
      <c r="H579" s="133"/>
      <c r="DF579" s="50"/>
    </row>
    <row r="580" spans="1:110" ht="25" customHeight="1" x14ac:dyDescent="0.35">
      <c r="A580" s="28" t="s">
        <v>1224</v>
      </c>
      <c r="B580" s="9" t="s">
        <v>847</v>
      </c>
      <c r="C580" s="6" t="s">
        <v>846</v>
      </c>
      <c r="D580" s="7" t="s">
        <v>24</v>
      </c>
      <c r="E580" s="133"/>
      <c r="F580" s="134" t="s">
        <v>2020</v>
      </c>
      <c r="G580" s="173"/>
      <c r="H580" s="133"/>
      <c r="DF580" s="50"/>
    </row>
    <row r="581" spans="1:110" ht="25" customHeight="1" x14ac:dyDescent="0.35">
      <c r="A581" s="34"/>
      <c r="B581" s="82"/>
      <c r="C581" s="9" t="s">
        <v>848</v>
      </c>
      <c r="D581" s="9"/>
      <c r="E581" s="135"/>
      <c r="F581" s="134"/>
      <c r="G581" s="130"/>
      <c r="H581" s="135"/>
      <c r="DF581" s="50"/>
    </row>
    <row r="582" spans="1:110" ht="25" customHeight="1" x14ac:dyDescent="0.35">
      <c r="A582" s="28" t="s">
        <v>1225</v>
      </c>
      <c r="B582" s="9" t="s">
        <v>135</v>
      </c>
      <c r="C582" s="83" t="s">
        <v>849</v>
      </c>
      <c r="D582" s="7" t="s">
        <v>24</v>
      </c>
      <c r="E582" s="133"/>
      <c r="F582" s="134" t="s">
        <v>2020</v>
      </c>
      <c r="G582" s="173"/>
      <c r="H582" s="133"/>
      <c r="DF582" s="50"/>
    </row>
    <row r="583" spans="1:110" ht="25" customHeight="1" x14ac:dyDescent="0.35">
      <c r="A583" s="28" t="s">
        <v>1226</v>
      </c>
      <c r="B583" s="9" t="s">
        <v>135</v>
      </c>
      <c r="C583" s="83" t="s">
        <v>850</v>
      </c>
      <c r="D583" s="7" t="s">
        <v>24</v>
      </c>
      <c r="E583" s="133"/>
      <c r="F583" s="134" t="s">
        <v>2020</v>
      </c>
      <c r="G583" s="173"/>
      <c r="H583" s="133"/>
      <c r="DF583" s="50"/>
    </row>
    <row r="584" spans="1:110" ht="25" customHeight="1" x14ac:dyDescent="0.35">
      <c r="A584" s="28" t="s">
        <v>1227</v>
      </c>
      <c r="B584" s="9" t="s">
        <v>135</v>
      </c>
      <c r="C584" s="83" t="s">
        <v>851</v>
      </c>
      <c r="D584" s="7" t="s">
        <v>24</v>
      </c>
      <c r="E584" s="133"/>
      <c r="F584" s="134" t="s">
        <v>2020</v>
      </c>
      <c r="G584" s="173"/>
      <c r="H584" s="133"/>
      <c r="DF584" s="50"/>
    </row>
    <row r="585" spans="1:110" ht="25" customHeight="1" x14ac:dyDescent="0.35">
      <c r="A585" s="28" t="s">
        <v>1228</v>
      </c>
      <c r="B585" s="9" t="s">
        <v>135</v>
      </c>
      <c r="C585" s="83" t="s">
        <v>852</v>
      </c>
      <c r="D585" s="7" t="s">
        <v>24</v>
      </c>
      <c r="E585" s="133"/>
      <c r="F585" s="134" t="s">
        <v>2020</v>
      </c>
      <c r="G585" s="173"/>
      <c r="H585" s="133"/>
      <c r="DF585" s="50"/>
    </row>
    <row r="586" spans="1:110" ht="25" customHeight="1" x14ac:dyDescent="0.35">
      <c r="A586" s="28" t="s">
        <v>1229</v>
      </c>
      <c r="B586" s="9" t="s">
        <v>135</v>
      </c>
      <c r="C586" s="83" t="s">
        <v>853</v>
      </c>
      <c r="D586" s="7" t="s">
        <v>24</v>
      </c>
      <c r="E586" s="133"/>
      <c r="F586" s="134" t="s">
        <v>2020</v>
      </c>
      <c r="G586" s="173"/>
      <c r="H586" s="133"/>
      <c r="DF586" s="50"/>
    </row>
    <row r="587" spans="1:110" ht="25" customHeight="1" x14ac:dyDescent="0.35">
      <c r="A587" s="28" t="s">
        <v>1230</v>
      </c>
      <c r="B587" s="9" t="s">
        <v>135</v>
      </c>
      <c r="C587" s="83" t="s">
        <v>854</v>
      </c>
      <c r="D587" s="7" t="s">
        <v>24</v>
      </c>
      <c r="E587" s="133"/>
      <c r="F587" s="134" t="s">
        <v>2020</v>
      </c>
      <c r="G587" s="173"/>
      <c r="H587" s="133"/>
      <c r="DF587" s="50"/>
    </row>
    <row r="588" spans="1:110" ht="25" customHeight="1" x14ac:dyDescent="0.35">
      <c r="A588" s="28" t="s">
        <v>1231</v>
      </c>
      <c r="B588" s="9" t="s">
        <v>135</v>
      </c>
      <c r="C588" s="83" t="s">
        <v>855</v>
      </c>
      <c r="D588" s="7" t="s">
        <v>24</v>
      </c>
      <c r="E588" s="133"/>
      <c r="F588" s="134" t="s">
        <v>2020</v>
      </c>
      <c r="G588" s="173"/>
      <c r="H588" s="133"/>
      <c r="DF588" s="50"/>
    </row>
    <row r="589" spans="1:110" ht="25" customHeight="1" x14ac:dyDescent="0.35">
      <c r="A589" s="28" t="s">
        <v>1232</v>
      </c>
      <c r="B589" s="9" t="s">
        <v>856</v>
      </c>
      <c r="C589" s="83" t="s">
        <v>857</v>
      </c>
      <c r="D589" s="7" t="s">
        <v>24</v>
      </c>
      <c r="E589" s="133"/>
      <c r="F589" s="134" t="s">
        <v>2020</v>
      </c>
      <c r="G589" s="173"/>
      <c r="H589" s="133"/>
      <c r="DF589" s="50"/>
    </row>
    <row r="590" spans="1:110" ht="25" customHeight="1" x14ac:dyDescent="0.35">
      <c r="A590" s="28" t="s">
        <v>1233</v>
      </c>
      <c r="B590" s="9" t="s">
        <v>856</v>
      </c>
      <c r="C590" s="84" t="s">
        <v>858</v>
      </c>
      <c r="D590" s="7" t="s">
        <v>24</v>
      </c>
      <c r="E590" s="133"/>
      <c r="F590" s="134" t="s">
        <v>2020</v>
      </c>
      <c r="G590" s="173"/>
      <c r="H590" s="133"/>
      <c r="DF590" s="50"/>
    </row>
    <row r="591" spans="1:110" ht="25" customHeight="1" x14ac:dyDescent="0.35">
      <c r="A591" s="28" t="s">
        <v>1234</v>
      </c>
      <c r="B591" s="9" t="s">
        <v>856</v>
      </c>
      <c r="C591" s="84" t="s">
        <v>859</v>
      </c>
      <c r="D591" s="7" t="s">
        <v>24</v>
      </c>
      <c r="E591" s="133"/>
      <c r="F591" s="134" t="s">
        <v>2020</v>
      </c>
      <c r="G591" s="173"/>
      <c r="H591" s="133"/>
      <c r="DF591" s="50"/>
    </row>
    <row r="592" spans="1:110" ht="25" customHeight="1" x14ac:dyDescent="0.35">
      <c r="A592" s="28" t="s">
        <v>1235</v>
      </c>
      <c r="B592" s="9" t="s">
        <v>856</v>
      </c>
      <c r="C592" s="84" t="s">
        <v>860</v>
      </c>
      <c r="D592" s="7" t="s">
        <v>24</v>
      </c>
      <c r="E592" s="133"/>
      <c r="F592" s="134" t="s">
        <v>2020</v>
      </c>
      <c r="G592" s="173"/>
      <c r="H592" s="133"/>
      <c r="DF592" s="50"/>
    </row>
    <row r="593" spans="1:110" ht="25" customHeight="1" x14ac:dyDescent="0.35">
      <c r="A593" s="28" t="s">
        <v>1236</v>
      </c>
      <c r="B593" s="9" t="s">
        <v>856</v>
      </c>
      <c r="C593" s="84" t="s">
        <v>861</v>
      </c>
      <c r="D593" s="7" t="s">
        <v>24</v>
      </c>
      <c r="E593" s="133"/>
      <c r="F593" s="134" t="s">
        <v>2020</v>
      </c>
      <c r="G593" s="173"/>
      <c r="H593" s="133"/>
      <c r="DF593" s="50"/>
    </row>
    <row r="594" spans="1:110" ht="25" customHeight="1" x14ac:dyDescent="0.35">
      <c r="A594" s="28" t="s">
        <v>1237</v>
      </c>
      <c r="B594" s="9" t="s">
        <v>856</v>
      </c>
      <c r="C594" s="84" t="s">
        <v>862</v>
      </c>
      <c r="D594" s="7" t="s">
        <v>24</v>
      </c>
      <c r="E594" s="133"/>
      <c r="F594" s="134" t="s">
        <v>2020</v>
      </c>
      <c r="G594" s="173"/>
      <c r="H594" s="133"/>
      <c r="DF594" s="50"/>
    </row>
    <row r="595" spans="1:110" ht="25" customHeight="1" x14ac:dyDescent="0.35">
      <c r="A595" s="28" t="s">
        <v>1238</v>
      </c>
      <c r="B595" s="9" t="s">
        <v>863</v>
      </c>
      <c r="C595" s="84" t="s">
        <v>864</v>
      </c>
      <c r="D595" s="7" t="s">
        <v>24</v>
      </c>
      <c r="E595" s="133"/>
      <c r="F595" s="134" t="s">
        <v>2020</v>
      </c>
      <c r="G595" s="173"/>
      <c r="H595" s="133"/>
      <c r="DF595" s="50"/>
    </row>
    <row r="596" spans="1:110" ht="25" customHeight="1" x14ac:dyDescent="0.35">
      <c r="A596" s="28" t="s">
        <v>1239</v>
      </c>
      <c r="B596" s="9" t="s">
        <v>863</v>
      </c>
      <c r="C596" s="84" t="s">
        <v>865</v>
      </c>
      <c r="D596" s="7" t="s">
        <v>24</v>
      </c>
      <c r="E596" s="133"/>
      <c r="F596" s="134" t="s">
        <v>2020</v>
      </c>
      <c r="G596" s="173"/>
      <c r="H596" s="133"/>
      <c r="DF596" s="50"/>
    </row>
    <row r="597" spans="1:110" ht="25" customHeight="1" x14ac:dyDescent="0.35">
      <c r="A597" s="28" t="s">
        <v>1240</v>
      </c>
      <c r="B597" s="9" t="s">
        <v>863</v>
      </c>
      <c r="C597" s="84" t="s">
        <v>866</v>
      </c>
      <c r="D597" s="7" t="s">
        <v>24</v>
      </c>
      <c r="E597" s="133"/>
      <c r="F597" s="134" t="s">
        <v>2020</v>
      </c>
      <c r="G597" s="173"/>
      <c r="H597" s="133"/>
      <c r="DF597" s="50"/>
    </row>
    <row r="598" spans="1:110" ht="25" customHeight="1" x14ac:dyDescent="0.35">
      <c r="A598" s="28" t="s">
        <v>1241</v>
      </c>
      <c r="B598" s="9" t="s">
        <v>863</v>
      </c>
      <c r="C598" s="84" t="s">
        <v>867</v>
      </c>
      <c r="D598" s="7" t="s">
        <v>24</v>
      </c>
      <c r="E598" s="133"/>
      <c r="F598" s="134" t="s">
        <v>2020</v>
      </c>
      <c r="G598" s="173"/>
      <c r="H598" s="133"/>
      <c r="DF598" s="50"/>
    </row>
    <row r="599" spans="1:110" ht="25" customHeight="1" x14ac:dyDescent="0.35">
      <c r="A599" s="28" t="s">
        <v>1242</v>
      </c>
      <c r="B599" s="9" t="s">
        <v>868</v>
      </c>
      <c r="C599" s="84" t="s">
        <v>869</v>
      </c>
      <c r="D599" s="7" t="s">
        <v>24</v>
      </c>
      <c r="E599" s="133"/>
      <c r="F599" s="134" t="s">
        <v>2020</v>
      </c>
      <c r="G599" s="173"/>
      <c r="H599" s="133"/>
      <c r="DF599" s="50"/>
    </row>
    <row r="600" spans="1:110" ht="25" customHeight="1" x14ac:dyDescent="0.35">
      <c r="A600" s="28" t="s">
        <v>1243</v>
      </c>
      <c r="B600" s="9" t="s">
        <v>868</v>
      </c>
      <c r="C600" s="84" t="s">
        <v>870</v>
      </c>
      <c r="D600" s="7" t="s">
        <v>24</v>
      </c>
      <c r="E600" s="133"/>
      <c r="F600" s="134" t="s">
        <v>2020</v>
      </c>
      <c r="G600" s="173"/>
      <c r="H600" s="133"/>
      <c r="DF600" s="50"/>
    </row>
    <row r="601" spans="1:110" ht="25" customHeight="1" x14ac:dyDescent="0.35">
      <c r="A601" s="28" t="s">
        <v>1244</v>
      </c>
      <c r="B601" s="9" t="s">
        <v>868</v>
      </c>
      <c r="C601" s="84" t="s">
        <v>871</v>
      </c>
      <c r="D601" s="7" t="s">
        <v>24</v>
      </c>
      <c r="E601" s="133"/>
      <c r="F601" s="134" t="s">
        <v>2020</v>
      </c>
      <c r="G601" s="173"/>
      <c r="H601" s="133"/>
      <c r="DF601" s="50"/>
    </row>
    <row r="602" spans="1:110" ht="25" customHeight="1" x14ac:dyDescent="0.35">
      <c r="A602" s="28" t="s">
        <v>1245</v>
      </c>
      <c r="B602" s="9" t="s">
        <v>872</v>
      </c>
      <c r="C602" s="84" t="s">
        <v>873</v>
      </c>
      <c r="D602" s="7" t="s">
        <v>24</v>
      </c>
      <c r="E602" s="133"/>
      <c r="F602" s="134" t="s">
        <v>2020</v>
      </c>
      <c r="G602" s="173"/>
      <c r="H602" s="133"/>
      <c r="DF602" s="50"/>
    </row>
    <row r="603" spans="1:110" ht="25" customHeight="1" x14ac:dyDescent="0.35">
      <c r="A603" s="28" t="s">
        <v>1246</v>
      </c>
      <c r="B603" s="9" t="s">
        <v>872</v>
      </c>
      <c r="C603" s="84" t="s">
        <v>874</v>
      </c>
      <c r="D603" s="7" t="s">
        <v>24</v>
      </c>
      <c r="E603" s="133"/>
      <c r="F603" s="134" t="s">
        <v>2020</v>
      </c>
      <c r="G603" s="173"/>
      <c r="H603" s="133"/>
      <c r="DF603" s="50"/>
    </row>
    <row r="604" spans="1:110" ht="25" customHeight="1" x14ac:dyDescent="0.35">
      <c r="A604" s="28" t="s">
        <v>1247</v>
      </c>
      <c r="B604" s="9" t="s">
        <v>875</v>
      </c>
      <c r="C604" s="84" t="s">
        <v>876</v>
      </c>
      <c r="D604" s="7" t="s">
        <v>24</v>
      </c>
      <c r="E604" s="133"/>
      <c r="F604" s="134" t="s">
        <v>2020</v>
      </c>
      <c r="G604" s="173"/>
      <c r="H604" s="133"/>
      <c r="DF604" s="50"/>
    </row>
    <row r="605" spans="1:110" ht="25" customHeight="1" x14ac:dyDescent="0.35">
      <c r="A605" s="28" t="s">
        <v>1248</v>
      </c>
      <c r="B605" s="9" t="s">
        <v>875</v>
      </c>
      <c r="C605" s="84" t="s">
        <v>877</v>
      </c>
      <c r="D605" s="7" t="s">
        <v>24</v>
      </c>
      <c r="E605" s="133"/>
      <c r="F605" s="134" t="s">
        <v>2020</v>
      </c>
      <c r="G605" s="173"/>
      <c r="H605" s="133"/>
      <c r="DF605" s="50"/>
    </row>
    <row r="606" spans="1:110" ht="25" customHeight="1" x14ac:dyDescent="0.35">
      <c r="A606" s="28" t="s">
        <v>1249</v>
      </c>
      <c r="B606" s="9" t="s">
        <v>875</v>
      </c>
      <c r="C606" s="84" t="s">
        <v>878</v>
      </c>
      <c r="D606" s="7" t="s">
        <v>24</v>
      </c>
      <c r="E606" s="133"/>
      <c r="F606" s="134" t="s">
        <v>2020</v>
      </c>
      <c r="G606" s="173"/>
      <c r="H606" s="133"/>
      <c r="DF606" s="50"/>
    </row>
    <row r="607" spans="1:110" ht="25" customHeight="1" x14ac:dyDescent="0.35">
      <c r="A607" s="28" t="s">
        <v>1250</v>
      </c>
      <c r="B607" s="9" t="s">
        <v>879</v>
      </c>
      <c r="C607" s="84" t="s">
        <v>880</v>
      </c>
      <c r="D607" s="7" t="s">
        <v>24</v>
      </c>
      <c r="E607" s="133"/>
      <c r="F607" s="134" t="s">
        <v>2020</v>
      </c>
      <c r="G607" s="173"/>
      <c r="H607" s="133"/>
      <c r="DF607" s="50"/>
    </row>
    <row r="608" spans="1:110" ht="25" customHeight="1" x14ac:dyDescent="0.35">
      <c r="A608" s="28" t="s">
        <v>1251</v>
      </c>
      <c r="B608" s="9" t="s">
        <v>879</v>
      </c>
      <c r="C608" s="84" t="s">
        <v>881</v>
      </c>
      <c r="D608" s="7" t="s">
        <v>24</v>
      </c>
      <c r="E608" s="133"/>
      <c r="F608" s="134" t="s">
        <v>2020</v>
      </c>
      <c r="G608" s="173"/>
      <c r="H608" s="133"/>
      <c r="DF608" s="50"/>
    </row>
    <row r="609" spans="1:110" ht="25" customHeight="1" x14ac:dyDescent="0.35">
      <c r="A609" s="28" t="s">
        <v>1252</v>
      </c>
      <c r="B609" s="9" t="s">
        <v>879</v>
      </c>
      <c r="C609" s="84" t="s">
        <v>882</v>
      </c>
      <c r="D609" s="7" t="s">
        <v>24</v>
      </c>
      <c r="E609" s="133"/>
      <c r="F609" s="134" t="s">
        <v>2020</v>
      </c>
      <c r="G609" s="173"/>
      <c r="H609" s="133"/>
      <c r="DF609" s="50"/>
    </row>
    <row r="610" spans="1:110" ht="25" customHeight="1" x14ac:dyDescent="0.35">
      <c r="A610" s="28" t="s">
        <v>1253</v>
      </c>
      <c r="B610" s="9" t="s">
        <v>879</v>
      </c>
      <c r="C610" s="84" t="s">
        <v>883</v>
      </c>
      <c r="D610" s="7" t="s">
        <v>24</v>
      </c>
      <c r="E610" s="133"/>
      <c r="F610" s="134" t="s">
        <v>2020</v>
      </c>
      <c r="G610" s="173"/>
      <c r="H610" s="133"/>
      <c r="DF610" s="50"/>
    </row>
    <row r="611" spans="1:110" ht="25" customHeight="1" x14ac:dyDescent="0.35">
      <c r="A611" s="28" t="s">
        <v>1254</v>
      </c>
      <c r="B611" s="9" t="s">
        <v>884</v>
      </c>
      <c r="C611" s="84" t="s">
        <v>885</v>
      </c>
      <c r="D611" s="7" t="s">
        <v>24</v>
      </c>
      <c r="E611" s="133"/>
      <c r="F611" s="134" t="s">
        <v>2020</v>
      </c>
      <c r="G611" s="173"/>
      <c r="H611" s="133"/>
      <c r="DF611" s="50"/>
    </row>
    <row r="612" spans="1:110" ht="25" customHeight="1" x14ac:dyDescent="0.35">
      <c r="A612" s="28" t="s">
        <v>1255</v>
      </c>
      <c r="B612" s="9" t="s">
        <v>884</v>
      </c>
      <c r="C612" s="84" t="s">
        <v>886</v>
      </c>
      <c r="D612" s="7" t="s">
        <v>24</v>
      </c>
      <c r="E612" s="133"/>
      <c r="F612" s="134" t="s">
        <v>2020</v>
      </c>
      <c r="G612" s="173"/>
      <c r="H612" s="133"/>
      <c r="DF612" s="50"/>
    </row>
    <row r="613" spans="1:110" ht="25" customHeight="1" x14ac:dyDescent="0.35">
      <c r="A613" s="28" t="s">
        <v>1256</v>
      </c>
      <c r="B613" s="9" t="s">
        <v>884</v>
      </c>
      <c r="C613" s="84" t="s">
        <v>887</v>
      </c>
      <c r="D613" s="7" t="s">
        <v>24</v>
      </c>
      <c r="E613" s="133"/>
      <c r="F613" s="134" t="s">
        <v>2020</v>
      </c>
      <c r="G613" s="173"/>
      <c r="H613" s="133"/>
      <c r="DF613" s="50"/>
    </row>
    <row r="614" spans="1:110" ht="25" customHeight="1" x14ac:dyDescent="0.35">
      <c r="A614" s="28" t="s">
        <v>1257</v>
      </c>
      <c r="B614" s="9" t="s">
        <v>884</v>
      </c>
      <c r="C614" s="84" t="s">
        <v>888</v>
      </c>
      <c r="D614" s="7" t="s">
        <v>24</v>
      </c>
      <c r="E614" s="133"/>
      <c r="F614" s="134" t="s">
        <v>2020</v>
      </c>
      <c r="G614" s="173"/>
      <c r="H614" s="133"/>
      <c r="DF614" s="50"/>
    </row>
    <row r="615" spans="1:110" ht="25" customHeight="1" x14ac:dyDescent="0.35">
      <c r="A615" s="28" t="s">
        <v>1258</v>
      </c>
      <c r="B615" s="9" t="s">
        <v>889</v>
      </c>
      <c r="C615" s="84" t="s">
        <v>890</v>
      </c>
      <c r="D615" s="7" t="s">
        <v>24</v>
      </c>
      <c r="E615" s="133"/>
      <c r="F615" s="134" t="s">
        <v>2020</v>
      </c>
      <c r="G615" s="173"/>
      <c r="H615" s="133"/>
      <c r="DF615" s="50"/>
    </row>
    <row r="616" spans="1:110" ht="25" customHeight="1" x14ac:dyDescent="0.35">
      <c r="A616" s="28" t="s">
        <v>1259</v>
      </c>
      <c r="B616" s="9" t="s">
        <v>889</v>
      </c>
      <c r="C616" s="84" t="s">
        <v>891</v>
      </c>
      <c r="D616" s="7" t="s">
        <v>24</v>
      </c>
      <c r="E616" s="133"/>
      <c r="F616" s="134" t="s">
        <v>2020</v>
      </c>
      <c r="G616" s="173"/>
      <c r="H616" s="133"/>
      <c r="DF616" s="50"/>
    </row>
    <row r="617" spans="1:110" ht="25" customHeight="1" x14ac:dyDescent="0.35">
      <c r="A617" s="28" t="s">
        <v>1260</v>
      </c>
      <c r="B617" s="9" t="s">
        <v>889</v>
      </c>
      <c r="C617" s="84" t="s">
        <v>892</v>
      </c>
      <c r="D617" s="7" t="s">
        <v>24</v>
      </c>
      <c r="E617" s="133"/>
      <c r="F617" s="134" t="s">
        <v>2020</v>
      </c>
      <c r="G617" s="173"/>
      <c r="H617" s="133"/>
      <c r="DF617" s="50"/>
    </row>
    <row r="618" spans="1:110" ht="25" customHeight="1" x14ac:dyDescent="0.35">
      <c r="A618" s="28" t="s">
        <v>1261</v>
      </c>
      <c r="B618" s="9" t="s">
        <v>889</v>
      </c>
      <c r="C618" s="84" t="s">
        <v>893</v>
      </c>
      <c r="D618" s="7" t="s">
        <v>24</v>
      </c>
      <c r="E618" s="133"/>
      <c r="F618" s="134" t="s">
        <v>2020</v>
      </c>
      <c r="G618" s="173"/>
      <c r="H618" s="133"/>
      <c r="DF618" s="50"/>
    </row>
    <row r="619" spans="1:110" ht="25" customHeight="1" x14ac:dyDescent="0.35">
      <c r="A619" s="28" t="s">
        <v>1262</v>
      </c>
      <c r="B619" s="9" t="s">
        <v>889</v>
      </c>
      <c r="C619" s="84" t="s">
        <v>894</v>
      </c>
      <c r="D619" s="7" t="s">
        <v>24</v>
      </c>
      <c r="E619" s="133"/>
      <c r="F619" s="134" t="s">
        <v>2020</v>
      </c>
      <c r="G619" s="173"/>
      <c r="H619" s="133"/>
      <c r="DF619" s="50"/>
    </row>
    <row r="620" spans="1:110" ht="25" customHeight="1" x14ac:dyDescent="0.35">
      <c r="A620" s="28" t="s">
        <v>1263</v>
      </c>
      <c r="B620" s="9" t="s">
        <v>889</v>
      </c>
      <c r="C620" s="84" t="s">
        <v>895</v>
      </c>
      <c r="D620" s="7" t="s">
        <v>24</v>
      </c>
      <c r="E620" s="133"/>
      <c r="F620" s="134" t="s">
        <v>2020</v>
      </c>
      <c r="G620" s="173"/>
      <c r="H620" s="133"/>
      <c r="DF620" s="50"/>
    </row>
    <row r="621" spans="1:110" ht="25" customHeight="1" x14ac:dyDescent="0.35">
      <c r="A621" s="28" t="s">
        <v>1264</v>
      </c>
      <c r="B621" s="9" t="s">
        <v>889</v>
      </c>
      <c r="C621" s="84" t="s">
        <v>896</v>
      </c>
      <c r="D621" s="7" t="s">
        <v>24</v>
      </c>
      <c r="E621" s="133"/>
      <c r="F621" s="134" t="s">
        <v>2020</v>
      </c>
      <c r="G621" s="173"/>
      <c r="H621" s="133"/>
      <c r="DF621" s="50"/>
    </row>
    <row r="622" spans="1:110" ht="25" customHeight="1" x14ac:dyDescent="0.35">
      <c r="A622" s="28" t="s">
        <v>1265</v>
      </c>
      <c r="B622" s="9" t="s">
        <v>897</v>
      </c>
      <c r="C622" s="84" t="s">
        <v>898</v>
      </c>
      <c r="D622" s="7" t="s">
        <v>24</v>
      </c>
      <c r="E622" s="133"/>
      <c r="F622" s="134" t="s">
        <v>2020</v>
      </c>
      <c r="G622" s="173"/>
      <c r="H622" s="133"/>
      <c r="DF622" s="50"/>
    </row>
    <row r="623" spans="1:110" ht="25" customHeight="1" x14ac:dyDescent="0.35">
      <c r="A623" s="28" t="s">
        <v>1266</v>
      </c>
      <c r="B623" s="9" t="s">
        <v>897</v>
      </c>
      <c r="C623" s="84" t="s">
        <v>899</v>
      </c>
      <c r="D623" s="7" t="s">
        <v>24</v>
      </c>
      <c r="E623" s="133"/>
      <c r="F623" s="134" t="s">
        <v>2020</v>
      </c>
      <c r="G623" s="173"/>
      <c r="H623" s="133"/>
      <c r="DF623" s="50"/>
    </row>
    <row r="624" spans="1:110" ht="25" customHeight="1" x14ac:dyDescent="0.35">
      <c r="A624" s="28" t="s">
        <v>1267</v>
      </c>
      <c r="B624" s="9" t="s">
        <v>897</v>
      </c>
      <c r="C624" s="84" t="s">
        <v>900</v>
      </c>
      <c r="D624" s="7" t="s">
        <v>24</v>
      </c>
      <c r="E624" s="133"/>
      <c r="F624" s="134" t="s">
        <v>2020</v>
      </c>
      <c r="G624" s="173"/>
      <c r="H624" s="133"/>
      <c r="DF624" s="50"/>
    </row>
    <row r="625" spans="1:110" ht="25" customHeight="1" x14ac:dyDescent="0.35">
      <c r="A625" s="28" t="s">
        <v>1268</v>
      </c>
      <c r="B625" s="9" t="s">
        <v>897</v>
      </c>
      <c r="C625" s="84" t="s">
        <v>901</v>
      </c>
      <c r="D625" s="7" t="s">
        <v>24</v>
      </c>
      <c r="E625" s="133"/>
      <c r="F625" s="134" t="s">
        <v>2020</v>
      </c>
      <c r="G625" s="173"/>
      <c r="H625" s="133"/>
      <c r="DF625" s="50"/>
    </row>
    <row r="626" spans="1:110" ht="25" customHeight="1" x14ac:dyDescent="0.35">
      <c r="A626" s="28" t="s">
        <v>1269</v>
      </c>
      <c r="B626" s="9" t="s">
        <v>897</v>
      </c>
      <c r="C626" s="84" t="s">
        <v>902</v>
      </c>
      <c r="D626" s="7" t="s">
        <v>24</v>
      </c>
      <c r="E626" s="133"/>
      <c r="F626" s="134" t="s">
        <v>2020</v>
      </c>
      <c r="G626" s="173"/>
      <c r="H626" s="133"/>
      <c r="DF626" s="50"/>
    </row>
    <row r="627" spans="1:110" ht="25" customHeight="1" x14ac:dyDescent="0.35">
      <c r="A627" s="28" t="s">
        <v>1270</v>
      </c>
      <c r="B627" s="9" t="s">
        <v>897</v>
      </c>
      <c r="C627" s="84" t="s">
        <v>903</v>
      </c>
      <c r="D627" s="7" t="s">
        <v>24</v>
      </c>
      <c r="E627" s="133"/>
      <c r="F627" s="134" t="s">
        <v>2020</v>
      </c>
      <c r="G627" s="173"/>
      <c r="H627" s="133"/>
      <c r="DF627" s="50"/>
    </row>
    <row r="628" spans="1:110" ht="25" customHeight="1" x14ac:dyDescent="0.35">
      <c r="A628" s="28" t="s">
        <v>1271</v>
      </c>
      <c r="B628" s="9" t="s">
        <v>904</v>
      </c>
      <c r="C628" s="84" t="s">
        <v>905</v>
      </c>
      <c r="D628" s="7" t="s">
        <v>24</v>
      </c>
      <c r="E628" s="133"/>
      <c r="F628" s="134" t="s">
        <v>2020</v>
      </c>
      <c r="G628" s="173"/>
      <c r="H628" s="133"/>
      <c r="DF628" s="50"/>
    </row>
    <row r="629" spans="1:110" ht="25" customHeight="1" x14ac:dyDescent="0.35">
      <c r="A629" s="28" t="s">
        <v>1272</v>
      </c>
      <c r="B629" s="9" t="s">
        <v>904</v>
      </c>
      <c r="C629" s="84" t="s">
        <v>906</v>
      </c>
      <c r="D629" s="7" t="s">
        <v>24</v>
      </c>
      <c r="E629" s="133"/>
      <c r="F629" s="134" t="s">
        <v>2020</v>
      </c>
      <c r="G629" s="173"/>
      <c r="H629" s="133"/>
      <c r="DF629" s="50"/>
    </row>
    <row r="630" spans="1:110" ht="25" customHeight="1" x14ac:dyDescent="0.35">
      <c r="A630" s="28" t="s">
        <v>1273</v>
      </c>
      <c r="B630" s="9" t="s">
        <v>904</v>
      </c>
      <c r="C630" s="84" t="s">
        <v>907</v>
      </c>
      <c r="D630" s="7" t="s">
        <v>24</v>
      </c>
      <c r="E630" s="133"/>
      <c r="F630" s="134" t="s">
        <v>2020</v>
      </c>
      <c r="G630" s="173"/>
      <c r="H630" s="133"/>
      <c r="DF630" s="50"/>
    </row>
    <row r="631" spans="1:110" ht="25" customHeight="1" x14ac:dyDescent="0.35">
      <c r="A631" s="28" t="s">
        <v>1274</v>
      </c>
      <c r="B631" s="9" t="s">
        <v>904</v>
      </c>
      <c r="C631" s="84" t="s">
        <v>908</v>
      </c>
      <c r="D631" s="7" t="s">
        <v>24</v>
      </c>
      <c r="E631" s="133"/>
      <c r="F631" s="134" t="s">
        <v>2020</v>
      </c>
      <c r="G631" s="173"/>
      <c r="H631" s="133"/>
      <c r="DF631" s="50"/>
    </row>
    <row r="632" spans="1:110" ht="25" customHeight="1" x14ac:dyDescent="0.35">
      <c r="A632" s="28" t="s">
        <v>1275</v>
      </c>
      <c r="B632" s="85" t="s">
        <v>909</v>
      </c>
      <c r="C632" s="84" t="s">
        <v>910</v>
      </c>
      <c r="D632" s="7" t="s">
        <v>24</v>
      </c>
      <c r="E632" s="133"/>
      <c r="F632" s="134" t="s">
        <v>2020</v>
      </c>
      <c r="G632" s="173"/>
      <c r="H632" s="133"/>
      <c r="I632" s="86"/>
      <c r="J632" s="86"/>
      <c r="K632" s="86"/>
      <c r="L632" s="86"/>
      <c r="M632" s="86"/>
      <c r="N632" s="86"/>
      <c r="O632" s="86"/>
      <c r="P632" s="86"/>
      <c r="Q632" s="86"/>
      <c r="R632" s="86"/>
      <c r="S632" s="86"/>
      <c r="T632" s="86"/>
      <c r="U632" s="86"/>
      <c r="V632" s="86"/>
      <c r="W632" s="86"/>
      <c r="X632" s="86"/>
      <c r="Y632" s="86"/>
      <c r="Z632" s="86"/>
      <c r="AA632" s="86"/>
      <c r="AB632" s="86"/>
      <c r="AC632" s="86"/>
      <c r="AD632" s="86"/>
      <c r="AE632" s="86"/>
      <c r="AF632" s="86"/>
      <c r="AG632" s="86"/>
      <c r="AH632" s="86"/>
      <c r="AI632" s="86"/>
      <c r="AJ632" s="86"/>
      <c r="AK632" s="86"/>
      <c r="AL632" s="86"/>
      <c r="AM632" s="86"/>
      <c r="AN632" s="86"/>
      <c r="AO632" s="86"/>
      <c r="AP632" s="86"/>
      <c r="AQ632" s="86"/>
      <c r="AR632" s="86"/>
      <c r="AS632" s="86"/>
      <c r="AT632" s="86"/>
      <c r="AU632" s="86"/>
      <c r="AV632" s="86"/>
      <c r="AW632" s="86"/>
      <c r="AX632" s="86"/>
      <c r="AY632" s="86"/>
      <c r="AZ632" s="86"/>
      <c r="BA632" s="86"/>
      <c r="BB632" s="86"/>
      <c r="BC632" s="86"/>
      <c r="BD632" s="86"/>
      <c r="BE632" s="86"/>
      <c r="BF632" s="86"/>
      <c r="BG632" s="86"/>
      <c r="BH632" s="86"/>
      <c r="BI632" s="86"/>
      <c r="BJ632" s="86"/>
      <c r="BK632" s="86"/>
      <c r="BL632" s="86"/>
      <c r="BM632" s="86"/>
      <c r="BN632" s="86"/>
      <c r="BO632" s="86"/>
      <c r="BP632" s="86"/>
      <c r="BQ632" s="86"/>
      <c r="BR632" s="86"/>
      <c r="BS632" s="86"/>
      <c r="BT632" s="86"/>
      <c r="BU632" s="86"/>
      <c r="BV632" s="86"/>
      <c r="BW632" s="86"/>
      <c r="BX632" s="86"/>
      <c r="BY632" s="86"/>
      <c r="BZ632" s="86"/>
      <c r="CA632" s="86"/>
      <c r="CB632" s="86"/>
      <c r="CC632" s="86"/>
      <c r="CD632" s="86"/>
      <c r="CE632" s="86"/>
      <c r="CF632" s="86"/>
      <c r="CG632" s="86"/>
      <c r="CH632" s="86"/>
      <c r="CI632" s="86"/>
      <c r="CJ632" s="86"/>
      <c r="CK632" s="86"/>
      <c r="CL632" s="86"/>
      <c r="CM632" s="86"/>
      <c r="CN632" s="86"/>
      <c r="CO632" s="86"/>
      <c r="CP632" s="86"/>
      <c r="CQ632" s="86"/>
      <c r="CR632" s="86"/>
      <c r="CS632" s="86"/>
      <c r="CT632" s="86"/>
      <c r="CU632" s="86"/>
      <c r="CV632" s="86"/>
      <c r="CW632" s="86"/>
      <c r="CX632" s="86"/>
      <c r="CY632" s="86"/>
      <c r="CZ632" s="86"/>
      <c r="DA632" s="86"/>
      <c r="DB632" s="86"/>
      <c r="DC632" s="86"/>
      <c r="DD632" s="86"/>
      <c r="DE632" s="86"/>
      <c r="DF632" s="87"/>
    </row>
    <row r="633" spans="1:110" ht="25" customHeight="1" x14ac:dyDescent="0.35">
      <c r="A633" s="28" t="s">
        <v>1276</v>
      </c>
      <c r="B633" s="85" t="s">
        <v>909</v>
      </c>
      <c r="C633" s="84" t="s">
        <v>911</v>
      </c>
      <c r="D633" s="7" t="s">
        <v>24</v>
      </c>
      <c r="E633" s="133"/>
      <c r="F633" s="134" t="s">
        <v>2020</v>
      </c>
      <c r="G633" s="173"/>
      <c r="H633" s="133"/>
    </row>
    <row r="634" spans="1:110" ht="25" customHeight="1" x14ac:dyDescent="0.35">
      <c r="A634" s="28" t="s">
        <v>1277</v>
      </c>
      <c r="B634" s="85" t="s">
        <v>909</v>
      </c>
      <c r="C634" s="84" t="s">
        <v>912</v>
      </c>
      <c r="D634" s="7" t="s">
        <v>24</v>
      </c>
      <c r="E634" s="133"/>
      <c r="F634" s="134" t="s">
        <v>2020</v>
      </c>
      <c r="G634" s="173"/>
      <c r="H634" s="133"/>
    </row>
    <row r="635" spans="1:110" ht="25" customHeight="1" x14ac:dyDescent="0.35">
      <c r="A635" s="28" t="s">
        <v>1278</v>
      </c>
      <c r="B635" s="85" t="s">
        <v>909</v>
      </c>
      <c r="C635" s="84" t="s">
        <v>913</v>
      </c>
      <c r="D635" s="7" t="s">
        <v>24</v>
      </c>
      <c r="E635" s="133"/>
      <c r="F635" s="134" t="s">
        <v>2020</v>
      </c>
      <c r="G635" s="173"/>
      <c r="H635" s="133"/>
    </row>
    <row r="636" spans="1:110" ht="25" customHeight="1" x14ac:dyDescent="0.35">
      <c r="A636" s="28" t="s">
        <v>1279</v>
      </c>
      <c r="B636" s="85" t="s">
        <v>914</v>
      </c>
      <c r="C636" s="84" t="s">
        <v>915</v>
      </c>
      <c r="D636" s="7" t="s">
        <v>24</v>
      </c>
      <c r="E636" s="133"/>
      <c r="F636" s="134" t="s">
        <v>2020</v>
      </c>
      <c r="G636" s="173"/>
      <c r="H636" s="133"/>
    </row>
    <row r="637" spans="1:110" ht="25" customHeight="1" x14ac:dyDescent="0.35">
      <c r="A637" s="28" t="s">
        <v>1280</v>
      </c>
      <c r="B637" s="85" t="s">
        <v>914</v>
      </c>
      <c r="C637" s="84" t="s">
        <v>916</v>
      </c>
      <c r="D637" s="7" t="s">
        <v>24</v>
      </c>
      <c r="E637" s="133"/>
      <c r="F637" s="134" t="s">
        <v>2020</v>
      </c>
      <c r="G637" s="173"/>
      <c r="H637" s="133"/>
    </row>
    <row r="638" spans="1:110" ht="25" customHeight="1" x14ac:dyDescent="0.35">
      <c r="A638" s="28" t="s">
        <v>1281</v>
      </c>
      <c r="B638" s="85" t="s">
        <v>914</v>
      </c>
      <c r="C638" s="84" t="s">
        <v>917</v>
      </c>
      <c r="D638" s="7" t="s">
        <v>24</v>
      </c>
      <c r="E638" s="133"/>
      <c r="F638" s="134" t="s">
        <v>2020</v>
      </c>
      <c r="G638" s="173"/>
      <c r="H638" s="133"/>
    </row>
    <row r="639" spans="1:110" ht="25" customHeight="1" x14ac:dyDescent="0.35">
      <c r="A639" s="28" t="s">
        <v>1282</v>
      </c>
      <c r="B639" s="85" t="s">
        <v>918</v>
      </c>
      <c r="C639" s="84" t="s">
        <v>919</v>
      </c>
      <c r="D639" s="7" t="s">
        <v>24</v>
      </c>
      <c r="E639" s="133"/>
      <c r="F639" s="134" t="s">
        <v>2020</v>
      </c>
      <c r="G639" s="173"/>
      <c r="H639" s="133"/>
    </row>
    <row r="640" spans="1:110" ht="25" customHeight="1" x14ac:dyDescent="0.35">
      <c r="A640" s="28" t="s">
        <v>1283</v>
      </c>
      <c r="B640" s="85" t="s">
        <v>918</v>
      </c>
      <c r="C640" s="84" t="s">
        <v>920</v>
      </c>
      <c r="D640" s="7" t="s">
        <v>24</v>
      </c>
      <c r="E640" s="133"/>
      <c r="F640" s="134" t="s">
        <v>2020</v>
      </c>
      <c r="G640" s="173"/>
      <c r="H640" s="133"/>
    </row>
    <row r="641" spans="1:8" ht="25" customHeight="1" x14ac:dyDescent="0.35">
      <c r="A641" s="28" t="s">
        <v>1284</v>
      </c>
      <c r="B641" s="85" t="s">
        <v>918</v>
      </c>
      <c r="C641" s="84" t="s">
        <v>921</v>
      </c>
      <c r="D641" s="7" t="s">
        <v>24</v>
      </c>
      <c r="E641" s="133"/>
      <c r="F641" s="134" t="s">
        <v>2020</v>
      </c>
      <c r="G641" s="173"/>
      <c r="H641" s="133"/>
    </row>
    <row r="642" spans="1:8" ht="25" customHeight="1" x14ac:dyDescent="0.35">
      <c r="A642" s="28" t="s">
        <v>1285</v>
      </c>
      <c r="B642" s="85" t="s">
        <v>922</v>
      </c>
      <c r="C642" s="84" t="s">
        <v>923</v>
      </c>
      <c r="D642" s="7" t="s">
        <v>24</v>
      </c>
      <c r="E642" s="133"/>
      <c r="F642" s="134" t="s">
        <v>2020</v>
      </c>
      <c r="G642" s="173"/>
      <c r="H642" s="133"/>
    </row>
    <row r="643" spans="1:8" ht="25" customHeight="1" x14ac:dyDescent="0.35">
      <c r="A643" s="28" t="s">
        <v>1286</v>
      </c>
      <c r="B643" s="85" t="s">
        <v>922</v>
      </c>
      <c r="C643" s="84" t="s">
        <v>924</v>
      </c>
      <c r="D643" s="7" t="s">
        <v>24</v>
      </c>
      <c r="E643" s="133"/>
      <c r="F643" s="134" t="s">
        <v>2020</v>
      </c>
      <c r="G643" s="173"/>
      <c r="H643" s="133"/>
    </row>
    <row r="644" spans="1:8" ht="25" customHeight="1" x14ac:dyDescent="0.35">
      <c r="A644" s="28" t="s">
        <v>1287</v>
      </c>
      <c r="B644" s="85" t="s">
        <v>922</v>
      </c>
      <c r="C644" s="84" t="s">
        <v>925</v>
      </c>
      <c r="D644" s="7" t="s">
        <v>24</v>
      </c>
      <c r="E644" s="133"/>
      <c r="F644" s="134" t="s">
        <v>2020</v>
      </c>
      <c r="G644" s="173"/>
      <c r="H644" s="133"/>
    </row>
    <row r="645" spans="1:8" ht="25" customHeight="1" x14ac:dyDescent="0.35">
      <c r="A645" s="28" t="s">
        <v>1288</v>
      </c>
      <c r="B645" s="85" t="s">
        <v>922</v>
      </c>
      <c r="C645" s="84" t="s">
        <v>926</v>
      </c>
      <c r="D645" s="7" t="s">
        <v>24</v>
      </c>
      <c r="E645" s="133"/>
      <c r="F645" s="134" t="s">
        <v>2020</v>
      </c>
      <c r="G645" s="173"/>
      <c r="H645" s="133"/>
    </row>
    <row r="646" spans="1:8" ht="25" customHeight="1" x14ac:dyDescent="0.35">
      <c r="A646" s="28" t="s">
        <v>1289</v>
      </c>
      <c r="B646" s="85" t="s">
        <v>927</v>
      </c>
      <c r="C646" s="84" t="s">
        <v>928</v>
      </c>
      <c r="D646" s="7" t="s">
        <v>24</v>
      </c>
      <c r="E646" s="133"/>
      <c r="F646" s="134" t="s">
        <v>2020</v>
      </c>
      <c r="G646" s="173"/>
      <c r="H646" s="133"/>
    </row>
    <row r="647" spans="1:8" ht="25" customHeight="1" x14ac:dyDescent="0.35">
      <c r="A647" s="28" t="s">
        <v>1290</v>
      </c>
      <c r="B647" s="85" t="s">
        <v>927</v>
      </c>
      <c r="C647" s="84" t="s">
        <v>929</v>
      </c>
      <c r="D647" s="7" t="s">
        <v>24</v>
      </c>
      <c r="E647" s="133"/>
      <c r="F647" s="134" t="s">
        <v>2020</v>
      </c>
      <c r="G647" s="173"/>
      <c r="H647" s="133"/>
    </row>
    <row r="648" spans="1:8" ht="25" customHeight="1" x14ac:dyDescent="0.35">
      <c r="A648" s="28" t="s">
        <v>1291</v>
      </c>
      <c r="B648" s="85" t="s">
        <v>927</v>
      </c>
      <c r="C648" s="84" t="s">
        <v>930</v>
      </c>
      <c r="D648" s="7" t="s">
        <v>24</v>
      </c>
      <c r="E648" s="133"/>
      <c r="F648" s="134" t="s">
        <v>2020</v>
      </c>
      <c r="G648" s="173"/>
      <c r="H648" s="133"/>
    </row>
    <row r="649" spans="1:8" ht="25" customHeight="1" x14ac:dyDescent="0.35">
      <c r="A649" s="28" t="s">
        <v>1292</v>
      </c>
      <c r="B649" s="85" t="s">
        <v>927</v>
      </c>
      <c r="C649" s="84" t="s">
        <v>931</v>
      </c>
      <c r="D649" s="7" t="s">
        <v>24</v>
      </c>
      <c r="E649" s="133"/>
      <c r="F649" s="134" t="s">
        <v>2020</v>
      </c>
      <c r="G649" s="173"/>
      <c r="H649" s="133"/>
    </row>
    <row r="650" spans="1:8" ht="25" customHeight="1" x14ac:dyDescent="0.35">
      <c r="A650" s="28" t="s">
        <v>1293</v>
      </c>
      <c r="B650" s="85" t="s">
        <v>927</v>
      </c>
      <c r="C650" s="84" t="s">
        <v>932</v>
      </c>
      <c r="D650" s="7" t="s">
        <v>24</v>
      </c>
      <c r="E650" s="133"/>
      <c r="F650" s="134" t="s">
        <v>2020</v>
      </c>
      <c r="G650" s="173"/>
      <c r="H650" s="133"/>
    </row>
    <row r="651" spans="1:8" ht="25" customHeight="1" x14ac:dyDescent="0.35">
      <c r="A651" s="28" t="s">
        <v>1294</v>
      </c>
      <c r="B651" s="85" t="s">
        <v>927</v>
      </c>
      <c r="C651" s="84" t="s">
        <v>933</v>
      </c>
      <c r="D651" s="7" t="s">
        <v>24</v>
      </c>
      <c r="E651" s="133"/>
      <c r="F651" s="134" t="s">
        <v>2020</v>
      </c>
      <c r="G651" s="173"/>
      <c r="H651" s="133"/>
    </row>
    <row r="652" spans="1:8" ht="25" customHeight="1" x14ac:dyDescent="0.35">
      <c r="A652" s="28" t="s">
        <v>1295</v>
      </c>
      <c r="B652" s="85" t="s">
        <v>934</v>
      </c>
      <c r="C652" s="84" t="s">
        <v>935</v>
      </c>
      <c r="D652" s="7" t="s">
        <v>24</v>
      </c>
      <c r="E652" s="133"/>
      <c r="F652" s="134" t="s">
        <v>2020</v>
      </c>
      <c r="G652" s="173"/>
      <c r="H652" s="133"/>
    </row>
    <row r="653" spans="1:8" ht="25" customHeight="1" x14ac:dyDescent="0.35">
      <c r="A653" s="28" t="s">
        <v>1296</v>
      </c>
      <c r="B653" s="85" t="s">
        <v>934</v>
      </c>
      <c r="C653" s="84" t="s">
        <v>936</v>
      </c>
      <c r="D653" s="7" t="s">
        <v>24</v>
      </c>
      <c r="E653" s="133"/>
      <c r="F653" s="134" t="s">
        <v>2020</v>
      </c>
      <c r="G653" s="173"/>
      <c r="H653" s="133"/>
    </row>
    <row r="654" spans="1:8" ht="25" customHeight="1" x14ac:dyDescent="0.35">
      <c r="A654" s="28" t="s">
        <v>1297</v>
      </c>
      <c r="B654" s="85" t="s">
        <v>937</v>
      </c>
      <c r="C654" s="84" t="s">
        <v>938</v>
      </c>
      <c r="D654" s="7" t="s">
        <v>24</v>
      </c>
      <c r="E654" s="133"/>
      <c r="F654" s="134" t="s">
        <v>2020</v>
      </c>
      <c r="G654" s="173"/>
      <c r="H654" s="133"/>
    </row>
    <row r="655" spans="1:8" ht="25" customHeight="1" x14ac:dyDescent="0.35">
      <c r="A655" s="28" t="s">
        <v>1298</v>
      </c>
      <c r="B655" s="85" t="s">
        <v>937</v>
      </c>
      <c r="C655" s="84" t="s">
        <v>939</v>
      </c>
      <c r="D655" s="7" t="s">
        <v>24</v>
      </c>
      <c r="E655" s="133"/>
      <c r="F655" s="134" t="s">
        <v>2020</v>
      </c>
      <c r="G655" s="173"/>
      <c r="H655" s="133"/>
    </row>
    <row r="656" spans="1:8" ht="25" customHeight="1" x14ac:dyDescent="0.35">
      <c r="A656" s="28" t="s">
        <v>1299</v>
      </c>
      <c r="B656" s="85" t="s">
        <v>937</v>
      </c>
      <c r="C656" s="84" t="s">
        <v>940</v>
      </c>
      <c r="D656" s="7" t="s">
        <v>24</v>
      </c>
      <c r="E656" s="133"/>
      <c r="F656" s="134" t="s">
        <v>2020</v>
      </c>
      <c r="G656" s="173"/>
      <c r="H656" s="133"/>
    </row>
    <row r="657" spans="1:8" ht="25" customHeight="1" x14ac:dyDescent="0.35">
      <c r="A657" s="28" t="s">
        <v>1300</v>
      </c>
      <c r="B657" s="85" t="s">
        <v>937</v>
      </c>
      <c r="C657" s="84" t="s">
        <v>941</v>
      </c>
      <c r="D657" s="7" t="s">
        <v>24</v>
      </c>
      <c r="E657" s="133"/>
      <c r="F657" s="134" t="s">
        <v>2020</v>
      </c>
      <c r="G657" s="173"/>
      <c r="H657" s="133"/>
    </row>
    <row r="658" spans="1:8" ht="25" customHeight="1" x14ac:dyDescent="0.35">
      <c r="A658" s="28" t="s">
        <v>1301</v>
      </c>
      <c r="B658" s="85" t="s">
        <v>937</v>
      </c>
      <c r="C658" s="84" t="s">
        <v>942</v>
      </c>
      <c r="D658" s="7" t="s">
        <v>24</v>
      </c>
      <c r="E658" s="133"/>
      <c r="F658" s="134" t="s">
        <v>2020</v>
      </c>
      <c r="G658" s="173"/>
      <c r="H658" s="133"/>
    </row>
    <row r="659" spans="1:8" ht="25" customHeight="1" x14ac:dyDescent="0.35">
      <c r="A659" s="28" t="s">
        <v>1302</v>
      </c>
      <c r="B659" s="85" t="s">
        <v>943</v>
      </c>
      <c r="C659" s="84" t="s">
        <v>944</v>
      </c>
      <c r="D659" s="7" t="s">
        <v>24</v>
      </c>
      <c r="E659" s="133"/>
      <c r="F659" s="134" t="s">
        <v>2020</v>
      </c>
      <c r="G659" s="173"/>
      <c r="H659" s="133"/>
    </row>
    <row r="660" spans="1:8" ht="25" customHeight="1" x14ac:dyDescent="0.35">
      <c r="A660" s="28" t="s">
        <v>1303</v>
      </c>
      <c r="B660" s="85" t="s">
        <v>943</v>
      </c>
      <c r="C660" s="84" t="s">
        <v>945</v>
      </c>
      <c r="D660" s="7" t="s">
        <v>24</v>
      </c>
      <c r="E660" s="133"/>
      <c r="F660" s="134" t="s">
        <v>2020</v>
      </c>
      <c r="G660" s="173"/>
      <c r="H660" s="133"/>
    </row>
    <row r="661" spans="1:8" ht="25" customHeight="1" x14ac:dyDescent="0.35">
      <c r="A661" s="28" t="s">
        <v>1304</v>
      </c>
      <c r="B661" s="85" t="s">
        <v>943</v>
      </c>
      <c r="C661" s="84" t="s">
        <v>946</v>
      </c>
      <c r="D661" s="7" t="s">
        <v>24</v>
      </c>
      <c r="E661" s="133"/>
      <c r="F661" s="134" t="s">
        <v>2020</v>
      </c>
      <c r="G661" s="173"/>
      <c r="H661" s="133"/>
    </row>
    <row r="662" spans="1:8" ht="25" customHeight="1" x14ac:dyDescent="0.35">
      <c r="A662" s="28" t="s">
        <v>1305</v>
      </c>
      <c r="B662" s="85" t="s">
        <v>947</v>
      </c>
      <c r="C662" s="84" t="s">
        <v>948</v>
      </c>
      <c r="D662" s="7" t="s">
        <v>24</v>
      </c>
      <c r="E662" s="133"/>
      <c r="F662" s="134" t="s">
        <v>2020</v>
      </c>
      <c r="G662" s="173"/>
      <c r="H662" s="133"/>
    </row>
    <row r="663" spans="1:8" ht="25" customHeight="1" x14ac:dyDescent="0.35">
      <c r="A663" s="28" t="s">
        <v>1306</v>
      </c>
      <c r="B663" s="85" t="s">
        <v>947</v>
      </c>
      <c r="C663" s="84" t="s">
        <v>949</v>
      </c>
      <c r="D663" s="7" t="s">
        <v>24</v>
      </c>
      <c r="E663" s="133"/>
      <c r="F663" s="134" t="s">
        <v>2020</v>
      </c>
      <c r="G663" s="173"/>
      <c r="H663" s="133"/>
    </row>
    <row r="664" spans="1:8" ht="25" customHeight="1" x14ac:dyDescent="0.35">
      <c r="A664" s="28" t="s">
        <v>1307</v>
      </c>
      <c r="B664" s="85" t="s">
        <v>947</v>
      </c>
      <c r="C664" s="84" t="s">
        <v>950</v>
      </c>
      <c r="D664" s="7" t="s">
        <v>24</v>
      </c>
      <c r="E664" s="133"/>
      <c r="F664" s="134" t="s">
        <v>2020</v>
      </c>
      <c r="G664" s="173"/>
      <c r="H664" s="133"/>
    </row>
    <row r="665" spans="1:8" ht="25" customHeight="1" x14ac:dyDescent="0.35">
      <c r="A665" s="28" t="s">
        <v>1308</v>
      </c>
      <c r="B665" s="85" t="s">
        <v>947</v>
      </c>
      <c r="C665" s="84" t="s">
        <v>951</v>
      </c>
      <c r="D665" s="7" t="s">
        <v>24</v>
      </c>
      <c r="E665" s="133"/>
      <c r="F665" s="134" t="s">
        <v>2020</v>
      </c>
      <c r="G665" s="173"/>
      <c r="H665" s="133"/>
    </row>
    <row r="666" spans="1:8" ht="25" customHeight="1" x14ac:dyDescent="0.35">
      <c r="A666" s="28" t="s">
        <v>1309</v>
      </c>
      <c r="B666" s="85" t="s">
        <v>952</v>
      </c>
      <c r="C666" s="84" t="s">
        <v>953</v>
      </c>
      <c r="D666" s="7" t="s">
        <v>24</v>
      </c>
      <c r="E666" s="133"/>
      <c r="F666" s="134" t="s">
        <v>2020</v>
      </c>
      <c r="G666" s="173"/>
      <c r="H666" s="133"/>
    </row>
    <row r="667" spans="1:8" ht="25" customHeight="1" x14ac:dyDescent="0.35">
      <c r="A667" s="28" t="s">
        <v>1310</v>
      </c>
      <c r="B667" s="85" t="s">
        <v>952</v>
      </c>
      <c r="C667" s="84" t="s">
        <v>954</v>
      </c>
      <c r="D667" s="7" t="s">
        <v>24</v>
      </c>
      <c r="E667" s="133"/>
      <c r="F667" s="134" t="s">
        <v>2020</v>
      </c>
      <c r="G667" s="173"/>
      <c r="H667" s="133"/>
    </row>
    <row r="668" spans="1:8" ht="25" customHeight="1" x14ac:dyDescent="0.35">
      <c r="A668" s="28" t="s">
        <v>1311</v>
      </c>
      <c r="B668" s="85" t="s">
        <v>952</v>
      </c>
      <c r="C668" s="84" t="s">
        <v>955</v>
      </c>
      <c r="D668" s="7" t="s">
        <v>24</v>
      </c>
      <c r="E668" s="133"/>
      <c r="F668" s="134" t="s">
        <v>2020</v>
      </c>
      <c r="G668" s="173"/>
      <c r="H668" s="133"/>
    </row>
    <row r="669" spans="1:8" ht="25" customHeight="1" x14ac:dyDescent="0.35">
      <c r="A669" s="28" t="s">
        <v>1312</v>
      </c>
      <c r="B669" s="85" t="s">
        <v>956</v>
      </c>
      <c r="C669" s="84" t="s">
        <v>957</v>
      </c>
      <c r="D669" s="7" t="s">
        <v>24</v>
      </c>
      <c r="E669" s="133"/>
      <c r="F669" s="134" t="s">
        <v>2020</v>
      </c>
      <c r="G669" s="173"/>
      <c r="H669" s="133"/>
    </row>
    <row r="670" spans="1:8" ht="25" customHeight="1" x14ac:dyDescent="0.35">
      <c r="A670" s="28" t="s">
        <v>1313</v>
      </c>
      <c r="B670" s="85" t="s">
        <v>956</v>
      </c>
      <c r="C670" s="84" t="s">
        <v>958</v>
      </c>
      <c r="D670" s="7" t="s">
        <v>24</v>
      </c>
      <c r="E670" s="133"/>
      <c r="F670" s="134" t="s">
        <v>2020</v>
      </c>
      <c r="G670" s="173"/>
      <c r="H670" s="133"/>
    </row>
    <row r="671" spans="1:8" ht="25" customHeight="1" x14ac:dyDescent="0.35">
      <c r="A671" s="28" t="s">
        <v>1314</v>
      </c>
      <c r="B671" s="85" t="s">
        <v>956</v>
      </c>
      <c r="C671" s="84" t="s">
        <v>959</v>
      </c>
      <c r="D671" s="7" t="s">
        <v>24</v>
      </c>
      <c r="E671" s="133"/>
      <c r="F671" s="134" t="s">
        <v>2020</v>
      </c>
      <c r="G671" s="173"/>
      <c r="H671" s="133"/>
    </row>
    <row r="672" spans="1:8" ht="25" customHeight="1" x14ac:dyDescent="0.35">
      <c r="A672" s="28" t="s">
        <v>1315</v>
      </c>
      <c r="B672" s="85" t="s">
        <v>956</v>
      </c>
      <c r="C672" s="84" t="s">
        <v>960</v>
      </c>
      <c r="D672" s="7" t="s">
        <v>24</v>
      </c>
      <c r="E672" s="133"/>
      <c r="F672" s="134" t="s">
        <v>2020</v>
      </c>
      <c r="G672" s="173"/>
      <c r="H672" s="133"/>
    </row>
    <row r="673" spans="1:8" ht="25" customHeight="1" x14ac:dyDescent="0.35">
      <c r="A673" s="28" t="s">
        <v>1316</v>
      </c>
      <c r="B673" s="85" t="s">
        <v>961</v>
      </c>
      <c r="C673" s="84" t="s">
        <v>962</v>
      </c>
      <c r="D673" s="7" t="s">
        <v>24</v>
      </c>
      <c r="E673" s="133"/>
      <c r="F673" s="134" t="s">
        <v>2020</v>
      </c>
      <c r="G673" s="173"/>
      <c r="H673" s="133"/>
    </row>
    <row r="674" spans="1:8" ht="25" customHeight="1" x14ac:dyDescent="0.35">
      <c r="A674" s="28" t="s">
        <v>1317</v>
      </c>
      <c r="B674" s="85" t="s">
        <v>961</v>
      </c>
      <c r="C674" s="84" t="s">
        <v>963</v>
      </c>
      <c r="D674" s="7" t="s">
        <v>24</v>
      </c>
      <c r="E674" s="133"/>
      <c r="F674" s="134" t="s">
        <v>2020</v>
      </c>
      <c r="G674" s="173"/>
      <c r="H674" s="133"/>
    </row>
    <row r="675" spans="1:8" ht="25" customHeight="1" x14ac:dyDescent="0.35">
      <c r="A675" s="28" t="s">
        <v>1318</v>
      </c>
      <c r="B675" s="85" t="s">
        <v>961</v>
      </c>
      <c r="C675" s="84" t="s">
        <v>964</v>
      </c>
      <c r="D675" s="7" t="s">
        <v>24</v>
      </c>
      <c r="E675" s="133"/>
      <c r="F675" s="134" t="s">
        <v>2020</v>
      </c>
      <c r="G675" s="173"/>
      <c r="H675" s="133"/>
    </row>
    <row r="676" spans="1:8" ht="25" customHeight="1" x14ac:dyDescent="0.35">
      <c r="A676" s="28" t="s">
        <v>1319</v>
      </c>
      <c r="B676" s="85" t="s">
        <v>965</v>
      </c>
      <c r="C676" s="84" t="s">
        <v>966</v>
      </c>
      <c r="D676" s="7" t="s">
        <v>24</v>
      </c>
      <c r="E676" s="133"/>
      <c r="F676" s="134" t="s">
        <v>2020</v>
      </c>
      <c r="G676" s="173"/>
      <c r="H676" s="133"/>
    </row>
    <row r="677" spans="1:8" ht="25" customHeight="1" x14ac:dyDescent="0.35">
      <c r="A677" s="28" t="s">
        <v>1320</v>
      </c>
      <c r="B677" s="85" t="s">
        <v>965</v>
      </c>
      <c r="C677" s="84" t="s">
        <v>967</v>
      </c>
      <c r="D677" s="7" t="s">
        <v>24</v>
      </c>
      <c r="E677" s="133"/>
      <c r="F677" s="134" t="s">
        <v>2020</v>
      </c>
      <c r="G677" s="173"/>
      <c r="H677" s="133"/>
    </row>
    <row r="678" spans="1:8" ht="25" customHeight="1" x14ac:dyDescent="0.35">
      <c r="A678" s="28" t="s">
        <v>1321</v>
      </c>
      <c r="B678" s="85" t="s">
        <v>965</v>
      </c>
      <c r="C678" s="84" t="s">
        <v>968</v>
      </c>
      <c r="D678" s="7" t="s">
        <v>24</v>
      </c>
      <c r="E678" s="133"/>
      <c r="F678" s="134" t="s">
        <v>2020</v>
      </c>
      <c r="G678" s="173"/>
      <c r="H678" s="133"/>
    </row>
    <row r="679" spans="1:8" ht="25" customHeight="1" x14ac:dyDescent="0.35">
      <c r="A679" s="28" t="s">
        <v>1322</v>
      </c>
      <c r="B679" s="85" t="s">
        <v>965</v>
      </c>
      <c r="C679" s="84" t="s">
        <v>969</v>
      </c>
      <c r="D679" s="7" t="s">
        <v>24</v>
      </c>
      <c r="E679" s="133"/>
      <c r="F679" s="134" t="s">
        <v>2020</v>
      </c>
      <c r="G679" s="173"/>
      <c r="H679" s="133"/>
    </row>
    <row r="680" spans="1:8" ht="25" customHeight="1" x14ac:dyDescent="0.35">
      <c r="A680" s="28" t="s">
        <v>1323</v>
      </c>
      <c r="B680" s="85" t="s">
        <v>965</v>
      </c>
      <c r="C680" s="84" t="s">
        <v>970</v>
      </c>
      <c r="D680" s="7" t="s">
        <v>24</v>
      </c>
      <c r="E680" s="133"/>
      <c r="F680" s="134" t="s">
        <v>2020</v>
      </c>
      <c r="G680" s="173"/>
      <c r="H680" s="133"/>
    </row>
    <row r="681" spans="1:8" ht="25" customHeight="1" x14ac:dyDescent="0.35">
      <c r="A681" s="28" t="s">
        <v>1324</v>
      </c>
      <c r="B681" s="85" t="s">
        <v>971</v>
      </c>
      <c r="C681" s="84" t="s">
        <v>972</v>
      </c>
      <c r="D681" s="7" t="s">
        <v>24</v>
      </c>
      <c r="E681" s="133"/>
      <c r="F681" s="134" t="s">
        <v>2020</v>
      </c>
      <c r="G681" s="173"/>
      <c r="H681" s="133"/>
    </row>
    <row r="682" spans="1:8" ht="25" customHeight="1" x14ac:dyDescent="0.35">
      <c r="A682" s="28" t="s">
        <v>1325</v>
      </c>
      <c r="B682" s="85" t="s">
        <v>971</v>
      </c>
      <c r="C682" s="84" t="s">
        <v>973</v>
      </c>
      <c r="D682" s="7" t="s">
        <v>24</v>
      </c>
      <c r="E682" s="133"/>
      <c r="F682" s="134" t="s">
        <v>2020</v>
      </c>
      <c r="G682" s="173"/>
      <c r="H682" s="133"/>
    </row>
    <row r="683" spans="1:8" ht="25" customHeight="1" x14ac:dyDescent="0.35">
      <c r="A683" s="28"/>
      <c r="B683" s="82"/>
      <c r="C683" s="9" t="s">
        <v>974</v>
      </c>
      <c r="D683" s="9"/>
      <c r="E683" s="135"/>
      <c r="F683" s="134"/>
      <c r="G683" s="130"/>
      <c r="H683" s="135"/>
    </row>
    <row r="684" spans="1:8" ht="25" customHeight="1" x14ac:dyDescent="0.35">
      <c r="A684" s="28" t="s">
        <v>1326</v>
      </c>
      <c r="B684" s="9" t="s">
        <v>975</v>
      </c>
      <c r="C684" s="6" t="s">
        <v>976</v>
      </c>
      <c r="D684" s="7" t="s">
        <v>24</v>
      </c>
      <c r="E684" s="133"/>
      <c r="F684" s="134" t="s">
        <v>2020</v>
      </c>
      <c r="G684" s="173"/>
      <c r="H684" s="133"/>
    </row>
    <row r="685" spans="1:8" ht="25" customHeight="1" x14ac:dyDescent="0.35">
      <c r="A685" s="28" t="s">
        <v>1327</v>
      </c>
      <c r="B685" s="9" t="s">
        <v>975</v>
      </c>
      <c r="C685" s="83" t="s">
        <v>977</v>
      </c>
      <c r="D685" s="7" t="s">
        <v>24</v>
      </c>
      <c r="E685" s="133"/>
      <c r="F685" s="134" t="s">
        <v>2020</v>
      </c>
      <c r="G685" s="173"/>
      <c r="H685" s="133"/>
    </row>
    <row r="686" spans="1:8" ht="25" customHeight="1" x14ac:dyDescent="0.35">
      <c r="A686" s="28" t="s">
        <v>1328</v>
      </c>
      <c r="B686" s="9" t="s">
        <v>978</v>
      </c>
      <c r="C686" s="83" t="s">
        <v>979</v>
      </c>
      <c r="D686" s="7" t="s">
        <v>24</v>
      </c>
      <c r="E686" s="133"/>
      <c r="F686" s="134" t="s">
        <v>2020</v>
      </c>
      <c r="G686" s="173"/>
      <c r="H686" s="133"/>
    </row>
    <row r="687" spans="1:8" ht="25" customHeight="1" x14ac:dyDescent="0.35">
      <c r="A687" s="28" t="s">
        <v>1329</v>
      </c>
      <c r="B687" s="9" t="s">
        <v>978</v>
      </c>
      <c r="C687" s="83" t="s">
        <v>980</v>
      </c>
      <c r="D687" s="7" t="s">
        <v>24</v>
      </c>
      <c r="E687" s="133"/>
      <c r="F687" s="134" t="s">
        <v>2020</v>
      </c>
      <c r="G687" s="173"/>
      <c r="H687" s="133"/>
    </row>
    <row r="688" spans="1:8" ht="25" customHeight="1" x14ac:dyDescent="0.35">
      <c r="A688" s="28" t="s">
        <v>1330</v>
      </c>
      <c r="B688" s="9" t="s">
        <v>981</v>
      </c>
      <c r="C688" s="83" t="s">
        <v>982</v>
      </c>
      <c r="D688" s="7" t="s">
        <v>24</v>
      </c>
      <c r="E688" s="133"/>
      <c r="F688" s="134" t="s">
        <v>2020</v>
      </c>
      <c r="G688" s="173"/>
      <c r="H688" s="133"/>
    </row>
    <row r="689" spans="1:8" ht="25" customHeight="1" x14ac:dyDescent="0.35">
      <c r="A689" s="28" t="s">
        <v>1331</v>
      </c>
      <c r="B689" s="9" t="s">
        <v>981</v>
      </c>
      <c r="C689" s="83" t="s">
        <v>983</v>
      </c>
      <c r="D689" s="7" t="s">
        <v>24</v>
      </c>
      <c r="E689" s="133"/>
      <c r="F689" s="134" t="s">
        <v>2020</v>
      </c>
      <c r="G689" s="173"/>
      <c r="H689" s="133"/>
    </row>
    <row r="690" spans="1:8" ht="25" customHeight="1" x14ac:dyDescent="0.35">
      <c r="A690" s="28" t="s">
        <v>1332</v>
      </c>
      <c r="B690" s="9" t="s">
        <v>984</v>
      </c>
      <c r="C690" s="83" t="s">
        <v>985</v>
      </c>
      <c r="D690" s="7" t="s">
        <v>24</v>
      </c>
      <c r="E690" s="133"/>
      <c r="F690" s="134" t="s">
        <v>2020</v>
      </c>
      <c r="G690" s="173"/>
      <c r="H690" s="133"/>
    </row>
    <row r="691" spans="1:8" ht="25" customHeight="1" x14ac:dyDescent="0.35">
      <c r="A691" s="28" t="s">
        <v>1333</v>
      </c>
      <c r="B691" s="9" t="s">
        <v>984</v>
      </c>
      <c r="C691" s="83" t="s">
        <v>986</v>
      </c>
      <c r="D691" s="7" t="s">
        <v>24</v>
      </c>
      <c r="E691" s="133"/>
      <c r="F691" s="134" t="s">
        <v>2020</v>
      </c>
      <c r="G691" s="173"/>
      <c r="H691" s="133"/>
    </row>
    <row r="692" spans="1:8" ht="25" customHeight="1" x14ac:dyDescent="0.35">
      <c r="A692" s="28" t="s">
        <v>1334</v>
      </c>
      <c r="B692" s="9" t="s">
        <v>987</v>
      </c>
      <c r="C692" s="83" t="s">
        <v>988</v>
      </c>
      <c r="D692" s="7" t="s">
        <v>24</v>
      </c>
      <c r="E692" s="133"/>
      <c r="F692" s="134" t="s">
        <v>2020</v>
      </c>
      <c r="G692" s="173"/>
      <c r="H692" s="133"/>
    </row>
    <row r="693" spans="1:8" ht="25" customHeight="1" x14ac:dyDescent="0.35">
      <c r="A693" s="28" t="s">
        <v>1335</v>
      </c>
      <c r="B693" s="9" t="s">
        <v>987</v>
      </c>
      <c r="C693" s="83" t="s">
        <v>989</v>
      </c>
      <c r="D693" s="7" t="s">
        <v>24</v>
      </c>
      <c r="E693" s="133"/>
      <c r="F693" s="134" t="s">
        <v>2020</v>
      </c>
      <c r="G693" s="173"/>
      <c r="H693" s="133"/>
    </row>
    <row r="694" spans="1:8" ht="25" customHeight="1" x14ac:dyDescent="0.35">
      <c r="A694" s="28" t="s">
        <v>1336</v>
      </c>
      <c r="B694" s="9" t="s">
        <v>990</v>
      </c>
      <c r="C694" s="83" t="s">
        <v>991</v>
      </c>
      <c r="D694" s="7" t="s">
        <v>24</v>
      </c>
      <c r="E694" s="133"/>
      <c r="F694" s="134" t="s">
        <v>2020</v>
      </c>
      <c r="G694" s="173"/>
      <c r="H694" s="133"/>
    </row>
    <row r="695" spans="1:8" ht="25" customHeight="1" x14ac:dyDescent="0.35">
      <c r="A695" s="28" t="s">
        <v>1337</v>
      </c>
      <c r="B695" s="9" t="s">
        <v>990</v>
      </c>
      <c r="C695" s="83" t="s">
        <v>992</v>
      </c>
      <c r="D695" s="7" t="s">
        <v>24</v>
      </c>
      <c r="E695" s="133"/>
      <c r="F695" s="134" t="s">
        <v>2020</v>
      </c>
      <c r="G695" s="173"/>
      <c r="H695" s="133"/>
    </row>
    <row r="696" spans="1:8" ht="25" customHeight="1" x14ac:dyDescent="0.35">
      <c r="A696" s="28" t="s">
        <v>1338</v>
      </c>
      <c r="B696" s="9" t="s">
        <v>993</v>
      </c>
      <c r="C696" s="83" t="s">
        <v>994</v>
      </c>
      <c r="D696" s="7" t="s">
        <v>24</v>
      </c>
      <c r="E696" s="133"/>
      <c r="F696" s="134" t="s">
        <v>2020</v>
      </c>
      <c r="G696" s="173"/>
      <c r="H696" s="133"/>
    </row>
    <row r="697" spans="1:8" ht="25" customHeight="1" x14ac:dyDescent="0.35">
      <c r="A697" s="28" t="s">
        <v>1339</v>
      </c>
      <c r="B697" s="9" t="s">
        <v>993</v>
      </c>
      <c r="C697" s="83" t="s">
        <v>995</v>
      </c>
      <c r="D697" s="7" t="s">
        <v>24</v>
      </c>
      <c r="E697" s="133"/>
      <c r="F697" s="134" t="s">
        <v>2020</v>
      </c>
      <c r="G697" s="173"/>
      <c r="H697" s="133"/>
    </row>
    <row r="698" spans="1:8" ht="25" customHeight="1" x14ac:dyDescent="0.35">
      <c r="A698" s="28"/>
      <c r="B698" s="82"/>
      <c r="C698" s="6"/>
      <c r="D698" s="9"/>
      <c r="E698" s="135"/>
      <c r="F698" s="134"/>
      <c r="G698" s="130"/>
      <c r="H698" s="135"/>
    </row>
    <row r="699" spans="1:8" ht="25" customHeight="1" x14ac:dyDescent="0.35">
      <c r="A699" s="28"/>
      <c r="B699" s="82"/>
      <c r="C699" s="9" t="s">
        <v>996</v>
      </c>
      <c r="D699" s="9"/>
      <c r="E699" s="135"/>
      <c r="F699" s="134"/>
      <c r="G699" s="130"/>
      <c r="H699" s="135"/>
    </row>
    <row r="700" spans="1:8" ht="25" customHeight="1" x14ac:dyDescent="0.35">
      <c r="A700" s="28" t="s">
        <v>1340</v>
      </c>
      <c r="B700" s="9" t="s">
        <v>136</v>
      </c>
      <c r="C700" s="83" t="s">
        <v>997</v>
      </c>
      <c r="D700" s="7" t="s">
        <v>24</v>
      </c>
      <c r="E700" s="133"/>
      <c r="F700" s="134" t="s">
        <v>2020</v>
      </c>
      <c r="G700" s="173"/>
      <c r="H700" s="133"/>
    </row>
    <row r="701" spans="1:8" ht="25" customHeight="1" x14ac:dyDescent="0.35">
      <c r="A701" s="28" t="s">
        <v>1341</v>
      </c>
      <c r="B701" s="9" t="s">
        <v>998</v>
      </c>
      <c r="C701" s="83" t="s">
        <v>999</v>
      </c>
      <c r="D701" s="7" t="s">
        <v>24</v>
      </c>
      <c r="E701" s="133"/>
      <c r="F701" s="134" t="s">
        <v>2020</v>
      </c>
      <c r="G701" s="173"/>
      <c r="H701" s="133"/>
    </row>
    <row r="702" spans="1:8" ht="25" customHeight="1" x14ac:dyDescent="0.35">
      <c r="A702" s="28" t="s">
        <v>1342</v>
      </c>
      <c r="B702" s="9" t="s">
        <v>137</v>
      </c>
      <c r="C702" s="83" t="s">
        <v>1000</v>
      </c>
      <c r="D702" s="7" t="s">
        <v>24</v>
      </c>
      <c r="E702" s="133"/>
      <c r="F702" s="134" t="s">
        <v>2020</v>
      </c>
      <c r="G702" s="173"/>
      <c r="H702" s="133"/>
    </row>
    <row r="703" spans="1:8" ht="25" customHeight="1" x14ac:dyDescent="0.35">
      <c r="A703" s="28" t="s">
        <v>1343</v>
      </c>
      <c r="B703" s="9" t="s">
        <v>1001</v>
      </c>
      <c r="C703" s="83" t="s">
        <v>1002</v>
      </c>
      <c r="D703" s="7" t="s">
        <v>24</v>
      </c>
      <c r="E703" s="133"/>
      <c r="F703" s="134" t="s">
        <v>2020</v>
      </c>
      <c r="G703" s="173"/>
      <c r="H703" s="133"/>
    </row>
    <row r="704" spans="1:8" ht="25" customHeight="1" x14ac:dyDescent="0.35">
      <c r="A704" s="28" t="s">
        <v>1615</v>
      </c>
      <c r="B704" s="9" t="s">
        <v>1614</v>
      </c>
      <c r="C704" s="83" t="s">
        <v>1613</v>
      </c>
      <c r="D704" s="7" t="s">
        <v>24</v>
      </c>
      <c r="E704" s="133"/>
      <c r="F704" s="134" t="s">
        <v>2020</v>
      </c>
      <c r="G704" s="173"/>
      <c r="H704" s="133"/>
    </row>
    <row r="705" spans="1:8" ht="25" customHeight="1" x14ac:dyDescent="0.35">
      <c r="A705" s="28"/>
      <c r="B705" s="9"/>
      <c r="C705" s="88"/>
      <c r="D705" s="78"/>
      <c r="E705" s="135"/>
      <c r="F705" s="134"/>
      <c r="G705" s="134"/>
      <c r="H705" s="135"/>
    </row>
    <row r="706" spans="1:8" ht="25" customHeight="1" x14ac:dyDescent="0.35">
      <c r="A706" s="319" t="s">
        <v>1959</v>
      </c>
      <c r="B706" s="319"/>
      <c r="C706" s="319"/>
      <c r="D706" s="319"/>
      <c r="F706" s="227"/>
      <c r="G706" s="131"/>
    </row>
    <row r="707" spans="1:8" ht="25" customHeight="1" x14ac:dyDescent="0.35">
      <c r="A707" s="34"/>
      <c r="B707" s="9"/>
      <c r="C707" s="34"/>
      <c r="D707" s="34"/>
      <c r="E707" s="135"/>
      <c r="F707" s="135"/>
      <c r="G707" s="135"/>
      <c r="H707" s="135"/>
    </row>
    <row r="708" spans="1:8" ht="25" customHeight="1" x14ac:dyDescent="0.35">
      <c r="A708" s="321" t="s">
        <v>0</v>
      </c>
      <c r="B708" s="320" t="s">
        <v>1</v>
      </c>
      <c r="C708" s="320" t="s">
        <v>2</v>
      </c>
      <c r="D708" s="320" t="s">
        <v>3</v>
      </c>
      <c r="E708" s="323" t="s">
        <v>5</v>
      </c>
      <c r="F708" s="323" t="s">
        <v>4</v>
      </c>
      <c r="G708" s="323"/>
      <c r="H708" s="323" t="s">
        <v>5</v>
      </c>
    </row>
    <row r="709" spans="1:8" ht="25" customHeight="1" x14ac:dyDescent="0.35">
      <c r="A709" s="321"/>
      <c r="B709" s="320"/>
      <c r="C709" s="320"/>
      <c r="D709" s="320"/>
      <c r="E709" s="323"/>
      <c r="F709" s="212" t="s">
        <v>6</v>
      </c>
      <c r="G709" s="212" t="s">
        <v>2046</v>
      </c>
      <c r="H709" s="323"/>
    </row>
    <row r="710" spans="1:8" ht="25" customHeight="1" x14ac:dyDescent="0.35">
      <c r="A710" s="75" t="s">
        <v>138</v>
      </c>
      <c r="B710" s="9"/>
      <c r="C710" s="10" t="s">
        <v>139</v>
      </c>
      <c r="D710" s="9"/>
      <c r="E710" s="135"/>
      <c r="F710" s="132"/>
      <c r="G710" s="132"/>
      <c r="H710" s="135"/>
    </row>
    <row r="711" spans="1:8" ht="25" customHeight="1" x14ac:dyDescent="0.35">
      <c r="A711" s="34">
        <v>7.2</v>
      </c>
      <c r="B711" s="82"/>
      <c r="C711" s="52" t="s">
        <v>140</v>
      </c>
      <c r="D711" s="7"/>
      <c r="E711" s="133"/>
      <c r="F711" s="130"/>
      <c r="G711" s="130"/>
      <c r="H711" s="133"/>
    </row>
    <row r="712" spans="1:8" ht="25" customHeight="1" x14ac:dyDescent="0.35">
      <c r="A712" s="28" t="s">
        <v>141</v>
      </c>
      <c r="B712" s="11" t="s">
        <v>142</v>
      </c>
      <c r="C712" s="6" t="s">
        <v>143</v>
      </c>
      <c r="D712" s="7" t="s">
        <v>24</v>
      </c>
      <c r="E712" s="133"/>
      <c r="F712" s="130" t="s">
        <v>1551</v>
      </c>
      <c r="G712" s="173"/>
      <c r="H712" s="133"/>
    </row>
    <row r="713" spans="1:8" ht="25" customHeight="1" x14ac:dyDescent="0.35">
      <c r="A713" s="28" t="s">
        <v>144</v>
      </c>
      <c r="B713" s="29" t="s">
        <v>145</v>
      </c>
      <c r="C713" s="6" t="s">
        <v>146</v>
      </c>
      <c r="D713" s="7" t="s">
        <v>24</v>
      </c>
      <c r="E713" s="133"/>
      <c r="F713" s="130" t="s">
        <v>1551</v>
      </c>
      <c r="G713" s="173"/>
      <c r="H713" s="133"/>
    </row>
    <row r="714" spans="1:8" ht="25" customHeight="1" x14ac:dyDescent="0.35">
      <c r="A714" s="28" t="s">
        <v>147</v>
      </c>
      <c r="B714" s="29" t="s">
        <v>145</v>
      </c>
      <c r="C714" s="6" t="s">
        <v>148</v>
      </c>
      <c r="D714" s="7" t="s">
        <v>24</v>
      </c>
      <c r="E714" s="133"/>
      <c r="F714" s="130" t="s">
        <v>1551</v>
      </c>
      <c r="G714" s="173"/>
      <c r="H714" s="133"/>
    </row>
    <row r="715" spans="1:8" ht="25" customHeight="1" x14ac:dyDescent="0.35">
      <c r="A715" s="28" t="s">
        <v>149</v>
      </c>
      <c r="B715" s="29" t="s">
        <v>150</v>
      </c>
      <c r="C715" s="6" t="s">
        <v>151</v>
      </c>
      <c r="D715" s="7" t="s">
        <v>152</v>
      </c>
      <c r="E715" s="133"/>
      <c r="F715" s="130" t="s">
        <v>1551</v>
      </c>
      <c r="G715" s="173"/>
      <c r="H715" s="133"/>
    </row>
    <row r="716" spans="1:8" ht="25" customHeight="1" x14ac:dyDescent="0.35">
      <c r="A716" s="28" t="s">
        <v>153</v>
      </c>
      <c r="B716" s="29" t="s">
        <v>150</v>
      </c>
      <c r="C716" s="6" t="s">
        <v>154</v>
      </c>
      <c r="D716" s="7" t="s">
        <v>152</v>
      </c>
      <c r="E716" s="133"/>
      <c r="F716" s="130" t="s">
        <v>1551</v>
      </c>
      <c r="G716" s="173"/>
      <c r="H716" s="133"/>
    </row>
    <row r="717" spans="1:8" ht="25" customHeight="1" x14ac:dyDescent="0.35">
      <c r="A717" s="28" t="s">
        <v>155</v>
      </c>
      <c r="B717" s="29" t="s">
        <v>156</v>
      </c>
      <c r="C717" s="6" t="s">
        <v>157</v>
      </c>
      <c r="D717" s="7" t="s">
        <v>24</v>
      </c>
      <c r="E717" s="133"/>
      <c r="F717" s="130" t="s">
        <v>1551</v>
      </c>
      <c r="G717" s="173"/>
      <c r="H717" s="133"/>
    </row>
    <row r="718" spans="1:8" ht="25" customHeight="1" x14ac:dyDescent="0.35">
      <c r="A718" s="28" t="s">
        <v>158</v>
      </c>
      <c r="B718" s="29" t="s">
        <v>159</v>
      </c>
      <c r="C718" s="6" t="s">
        <v>160</v>
      </c>
      <c r="D718" s="7" t="s">
        <v>24</v>
      </c>
      <c r="E718" s="133"/>
      <c r="F718" s="130" t="s">
        <v>1551</v>
      </c>
      <c r="G718" s="173"/>
      <c r="H718" s="133"/>
    </row>
    <row r="719" spans="1:8" ht="25" customHeight="1" x14ac:dyDescent="0.35">
      <c r="A719" s="28" t="s">
        <v>161</v>
      </c>
      <c r="B719" s="29" t="s">
        <v>162</v>
      </c>
      <c r="C719" s="6" t="s">
        <v>163</v>
      </c>
      <c r="D719" s="7" t="s">
        <v>24</v>
      </c>
      <c r="E719" s="133"/>
      <c r="F719" s="130" t="s">
        <v>1551</v>
      </c>
      <c r="G719" s="173"/>
      <c r="H719" s="133"/>
    </row>
    <row r="720" spans="1:8" ht="25" customHeight="1" x14ac:dyDescent="0.35">
      <c r="A720" s="28" t="s">
        <v>164</v>
      </c>
      <c r="B720" s="29" t="s">
        <v>165</v>
      </c>
      <c r="C720" s="6" t="s">
        <v>166</v>
      </c>
      <c r="D720" s="7" t="s">
        <v>24</v>
      </c>
      <c r="E720" s="133"/>
      <c r="F720" s="130" t="s">
        <v>1551</v>
      </c>
      <c r="G720" s="173"/>
      <c r="H720" s="133"/>
    </row>
    <row r="721" spans="1:8" ht="25" customHeight="1" x14ac:dyDescent="0.35">
      <c r="A721" s="28" t="s">
        <v>167</v>
      </c>
      <c r="B721" s="29" t="s">
        <v>165</v>
      </c>
      <c r="C721" s="6" t="s">
        <v>168</v>
      </c>
      <c r="D721" s="7" t="s">
        <v>24</v>
      </c>
      <c r="E721" s="133"/>
      <c r="F721" s="130" t="s">
        <v>1551</v>
      </c>
      <c r="G721" s="173"/>
      <c r="H721" s="133"/>
    </row>
    <row r="722" spans="1:8" s="79" customFormat="1" ht="25" customHeight="1" x14ac:dyDescent="0.35">
      <c r="A722" s="28" t="s">
        <v>1616</v>
      </c>
      <c r="B722" s="11" t="s">
        <v>211</v>
      </c>
      <c r="C722" s="3" t="s">
        <v>1348</v>
      </c>
      <c r="D722" s="55" t="s">
        <v>24</v>
      </c>
      <c r="E722" s="133"/>
      <c r="F722" s="130" t="s">
        <v>1551</v>
      </c>
      <c r="G722" s="173"/>
      <c r="H722" s="133"/>
    </row>
    <row r="723" spans="1:8" s="79" customFormat="1" ht="25" customHeight="1" x14ac:dyDescent="0.35">
      <c r="A723" s="28" t="s">
        <v>1617</v>
      </c>
      <c r="B723" s="11" t="s">
        <v>1349</v>
      </c>
      <c r="C723" s="3" t="s">
        <v>1350</v>
      </c>
      <c r="D723" s="55" t="s">
        <v>24</v>
      </c>
      <c r="E723" s="133"/>
      <c r="F723" s="130" t="s">
        <v>1551</v>
      </c>
      <c r="G723" s="173"/>
      <c r="H723" s="133"/>
    </row>
    <row r="724" spans="1:8" s="79" customFormat="1" ht="25" customHeight="1" x14ac:dyDescent="0.35">
      <c r="A724" s="28" t="s">
        <v>1618</v>
      </c>
      <c r="B724" s="11" t="s">
        <v>1351</v>
      </c>
      <c r="C724" s="3" t="s">
        <v>1352</v>
      </c>
      <c r="D724" s="55" t="s">
        <v>24</v>
      </c>
      <c r="E724" s="133"/>
      <c r="F724" s="130" t="s">
        <v>1551</v>
      </c>
      <c r="G724" s="173"/>
      <c r="H724" s="133"/>
    </row>
    <row r="725" spans="1:8" s="79" customFormat="1" ht="25" customHeight="1" x14ac:dyDescent="0.35">
      <c r="A725" s="28" t="s">
        <v>1619</v>
      </c>
      <c r="B725" s="11" t="s">
        <v>1353</v>
      </c>
      <c r="C725" s="3" t="s">
        <v>1354</v>
      </c>
      <c r="D725" s="55" t="s">
        <v>24</v>
      </c>
      <c r="E725" s="133"/>
      <c r="F725" s="130" t="s">
        <v>1551</v>
      </c>
      <c r="G725" s="173"/>
      <c r="H725" s="133"/>
    </row>
    <row r="726" spans="1:8" s="79" customFormat="1" ht="25" customHeight="1" x14ac:dyDescent="0.35">
      <c r="A726" s="28" t="s">
        <v>1620</v>
      </c>
      <c r="B726" s="55" t="s">
        <v>1355</v>
      </c>
      <c r="C726" s="3" t="s">
        <v>1356</v>
      </c>
      <c r="D726" s="55" t="s">
        <v>24</v>
      </c>
      <c r="E726" s="133"/>
      <c r="F726" s="130" t="s">
        <v>1551</v>
      </c>
      <c r="G726" s="173"/>
      <c r="H726" s="133"/>
    </row>
    <row r="727" spans="1:8" s="79" customFormat="1" ht="25" customHeight="1" x14ac:dyDescent="0.35">
      <c r="A727" s="28" t="s">
        <v>1621</v>
      </c>
      <c r="B727" s="55" t="s">
        <v>1357</v>
      </c>
      <c r="C727" s="3" t="s">
        <v>1358</v>
      </c>
      <c r="D727" s="55" t="s">
        <v>24</v>
      </c>
      <c r="E727" s="133"/>
      <c r="F727" s="130" t="s">
        <v>1551</v>
      </c>
      <c r="G727" s="173"/>
      <c r="H727" s="133"/>
    </row>
    <row r="728" spans="1:8" s="79" customFormat="1" ht="25" customHeight="1" x14ac:dyDescent="0.35">
      <c r="A728" s="28" t="s">
        <v>1622</v>
      </c>
      <c r="B728" s="55" t="s">
        <v>1359</v>
      </c>
      <c r="C728" s="3" t="s">
        <v>1360</v>
      </c>
      <c r="D728" s="55" t="s">
        <v>24</v>
      </c>
      <c r="E728" s="133"/>
      <c r="F728" s="130" t="s">
        <v>1551</v>
      </c>
      <c r="G728" s="173"/>
      <c r="H728" s="133"/>
    </row>
    <row r="729" spans="1:8" s="79" customFormat="1" ht="25" customHeight="1" x14ac:dyDescent="0.35">
      <c r="A729" s="28" t="s">
        <v>1623</v>
      </c>
      <c r="B729" s="3" t="s">
        <v>1361</v>
      </c>
      <c r="C729" s="3" t="s">
        <v>1362</v>
      </c>
      <c r="D729" s="55" t="s">
        <v>24</v>
      </c>
      <c r="E729" s="133"/>
      <c r="F729" s="130" t="s">
        <v>1551</v>
      </c>
      <c r="G729" s="173"/>
      <c r="H729" s="133"/>
    </row>
    <row r="730" spans="1:8" s="79" customFormat="1" ht="25" customHeight="1" x14ac:dyDescent="0.35">
      <c r="A730" s="28" t="s">
        <v>1624</v>
      </c>
      <c r="B730" s="3" t="s">
        <v>1363</v>
      </c>
      <c r="C730" s="3" t="s">
        <v>1364</v>
      </c>
      <c r="D730" s="55" t="s">
        <v>24</v>
      </c>
      <c r="E730" s="133"/>
      <c r="F730" s="130" t="s">
        <v>1551</v>
      </c>
      <c r="G730" s="173"/>
      <c r="H730" s="133"/>
    </row>
    <row r="731" spans="1:8" s="79" customFormat="1" ht="25" customHeight="1" x14ac:dyDescent="0.35">
      <c r="A731" s="28" t="s">
        <v>1625</v>
      </c>
      <c r="B731" s="3" t="s">
        <v>1365</v>
      </c>
      <c r="C731" s="3" t="s">
        <v>1366</v>
      </c>
      <c r="D731" s="55" t="s">
        <v>24</v>
      </c>
      <c r="E731" s="133"/>
      <c r="F731" s="130" t="s">
        <v>1551</v>
      </c>
      <c r="G731" s="173"/>
      <c r="H731" s="133"/>
    </row>
    <row r="732" spans="1:8" s="79" customFormat="1" ht="25" customHeight="1" x14ac:dyDescent="0.35">
      <c r="A732" s="28" t="s">
        <v>1626</v>
      </c>
      <c r="B732" s="3" t="s">
        <v>1363</v>
      </c>
      <c r="C732" s="3" t="s">
        <v>1367</v>
      </c>
      <c r="D732" s="55" t="s">
        <v>24</v>
      </c>
      <c r="E732" s="133"/>
      <c r="F732" s="130" t="s">
        <v>1551</v>
      </c>
      <c r="G732" s="173"/>
      <c r="H732" s="133"/>
    </row>
    <row r="733" spans="1:8" s="79" customFormat="1" ht="25" customHeight="1" x14ac:dyDescent="0.35">
      <c r="A733" s="28" t="s">
        <v>1627</v>
      </c>
      <c r="B733" s="3" t="s">
        <v>1368</v>
      </c>
      <c r="C733" s="3" t="s">
        <v>1369</v>
      </c>
      <c r="D733" s="55" t="s">
        <v>24</v>
      </c>
      <c r="E733" s="133"/>
      <c r="F733" s="130" t="s">
        <v>1551</v>
      </c>
      <c r="G733" s="173"/>
      <c r="H733" s="133"/>
    </row>
    <row r="734" spans="1:8" s="79" customFormat="1" ht="25" customHeight="1" x14ac:dyDescent="0.35">
      <c r="A734" s="28" t="s">
        <v>1628</v>
      </c>
      <c r="B734" s="55" t="s">
        <v>1370</v>
      </c>
      <c r="C734" s="3" t="s">
        <v>1371</v>
      </c>
      <c r="D734" s="55" t="s">
        <v>24</v>
      </c>
      <c r="E734" s="133"/>
      <c r="F734" s="130" t="s">
        <v>1551</v>
      </c>
      <c r="G734" s="173"/>
      <c r="H734" s="133"/>
    </row>
    <row r="735" spans="1:8" s="79" customFormat="1" ht="25" customHeight="1" x14ac:dyDescent="0.35">
      <c r="A735" s="28" t="s">
        <v>1629</v>
      </c>
      <c r="B735" s="55" t="s">
        <v>1372</v>
      </c>
      <c r="C735" s="3" t="s">
        <v>1373</v>
      </c>
      <c r="D735" s="55" t="s">
        <v>24</v>
      </c>
      <c r="E735" s="133"/>
      <c r="F735" s="130" t="s">
        <v>1551</v>
      </c>
      <c r="G735" s="173"/>
      <c r="H735" s="133"/>
    </row>
    <row r="736" spans="1:8" s="79" customFormat="1" ht="25" customHeight="1" x14ac:dyDescent="0.35">
      <c r="A736" s="28" t="s">
        <v>1630</v>
      </c>
      <c r="B736" s="55" t="s">
        <v>1374</v>
      </c>
      <c r="C736" s="3" t="s">
        <v>1375</v>
      </c>
      <c r="D736" s="55" t="s">
        <v>24</v>
      </c>
      <c r="E736" s="133"/>
      <c r="F736" s="130" t="s">
        <v>1551</v>
      </c>
      <c r="G736" s="173"/>
      <c r="H736" s="133"/>
    </row>
    <row r="737" spans="1:8" s="79" customFormat="1" ht="25" customHeight="1" x14ac:dyDescent="0.35">
      <c r="A737" s="28" t="s">
        <v>1631</v>
      </c>
      <c r="B737" s="55" t="s">
        <v>1376</v>
      </c>
      <c r="C737" s="3" t="s">
        <v>1377</v>
      </c>
      <c r="D737" s="55" t="s">
        <v>24</v>
      </c>
      <c r="E737" s="133"/>
      <c r="F737" s="130" t="s">
        <v>1551</v>
      </c>
      <c r="G737" s="173"/>
      <c r="H737" s="133"/>
    </row>
    <row r="738" spans="1:8" s="79" customFormat="1" ht="25" customHeight="1" x14ac:dyDescent="0.35">
      <c r="A738" s="28" t="s">
        <v>1632</v>
      </c>
      <c r="B738" s="55" t="s">
        <v>1378</v>
      </c>
      <c r="C738" s="3" t="s">
        <v>1379</v>
      </c>
      <c r="D738" s="55" t="s">
        <v>24</v>
      </c>
      <c r="E738" s="133"/>
      <c r="F738" s="130" t="s">
        <v>1551</v>
      </c>
      <c r="G738" s="173"/>
      <c r="H738" s="133"/>
    </row>
    <row r="739" spans="1:8" s="79" customFormat="1" ht="25" customHeight="1" x14ac:dyDescent="0.35">
      <c r="A739" s="28" t="s">
        <v>1633</v>
      </c>
      <c r="B739" s="55" t="s">
        <v>1380</v>
      </c>
      <c r="C739" s="3" t="s">
        <v>1381</v>
      </c>
      <c r="D739" s="55" t="s">
        <v>24</v>
      </c>
      <c r="E739" s="133"/>
      <c r="F739" s="130" t="s">
        <v>1551</v>
      </c>
      <c r="G739" s="173"/>
      <c r="H739" s="133"/>
    </row>
    <row r="740" spans="1:8" s="79" customFormat="1" ht="25" customHeight="1" x14ac:dyDescent="0.35">
      <c r="A740" s="28" t="s">
        <v>1634</v>
      </c>
      <c r="B740" s="60" t="s">
        <v>1382</v>
      </c>
      <c r="C740" s="60" t="s">
        <v>1383</v>
      </c>
      <c r="D740" s="55" t="s">
        <v>24</v>
      </c>
      <c r="E740" s="133"/>
      <c r="F740" s="130" t="s">
        <v>1551</v>
      </c>
      <c r="G740" s="173"/>
      <c r="H740" s="133"/>
    </row>
    <row r="741" spans="1:8" s="79" customFormat="1" ht="25" customHeight="1" x14ac:dyDescent="0.35">
      <c r="A741" s="28" t="s">
        <v>1635</v>
      </c>
      <c r="B741" s="60" t="s">
        <v>1384</v>
      </c>
      <c r="C741" s="60" t="s">
        <v>1385</v>
      </c>
      <c r="D741" s="55" t="s">
        <v>24</v>
      </c>
      <c r="E741" s="133"/>
      <c r="F741" s="130" t="s">
        <v>1551</v>
      </c>
      <c r="G741" s="173"/>
      <c r="H741" s="133"/>
    </row>
    <row r="742" spans="1:8" s="79" customFormat="1" ht="25" customHeight="1" x14ac:dyDescent="0.35">
      <c r="A742" s="28" t="s">
        <v>1636</v>
      </c>
      <c r="B742" s="60" t="s">
        <v>1386</v>
      </c>
      <c r="C742" s="175" t="s">
        <v>1387</v>
      </c>
      <c r="D742" s="176" t="s">
        <v>24</v>
      </c>
      <c r="E742" s="133"/>
      <c r="F742" s="130" t="s">
        <v>1551</v>
      </c>
      <c r="G742" s="173"/>
      <c r="H742" s="133"/>
    </row>
    <row r="743" spans="1:8" s="79" customFormat="1" ht="25" customHeight="1" x14ac:dyDescent="0.35">
      <c r="A743" s="28" t="s">
        <v>1637</v>
      </c>
      <c r="B743" s="55" t="s">
        <v>1380</v>
      </c>
      <c r="C743" s="3" t="s">
        <v>1388</v>
      </c>
      <c r="D743" s="55" t="s">
        <v>24</v>
      </c>
      <c r="E743" s="133"/>
      <c r="F743" s="130" t="s">
        <v>1551</v>
      </c>
      <c r="G743" s="173"/>
      <c r="H743" s="133"/>
    </row>
    <row r="744" spans="1:8" s="79" customFormat="1" ht="25" customHeight="1" x14ac:dyDescent="0.35">
      <c r="A744" s="28" t="s">
        <v>1638</v>
      </c>
      <c r="B744" s="55" t="s">
        <v>1389</v>
      </c>
      <c r="C744" s="3" t="s">
        <v>1390</v>
      </c>
      <c r="D744" s="55" t="s">
        <v>24</v>
      </c>
      <c r="E744" s="133"/>
      <c r="F744" s="130" t="s">
        <v>1551</v>
      </c>
      <c r="G744" s="173"/>
      <c r="H744" s="133"/>
    </row>
    <row r="745" spans="1:8" s="79" customFormat="1" ht="25" customHeight="1" x14ac:dyDescent="0.35">
      <c r="A745" s="28" t="s">
        <v>1639</v>
      </c>
      <c r="B745" s="3" t="s">
        <v>1372</v>
      </c>
      <c r="C745" s="3" t="s">
        <v>1391</v>
      </c>
      <c r="D745" s="55" t="s">
        <v>24</v>
      </c>
      <c r="E745" s="133"/>
      <c r="F745" s="130" t="s">
        <v>1551</v>
      </c>
      <c r="G745" s="173"/>
      <c r="H745" s="133"/>
    </row>
    <row r="746" spans="1:8" s="79" customFormat="1" ht="25" customHeight="1" x14ac:dyDescent="0.35">
      <c r="A746" s="28" t="s">
        <v>1640</v>
      </c>
      <c r="B746" s="55" t="s">
        <v>1374</v>
      </c>
      <c r="C746" s="3" t="s">
        <v>1392</v>
      </c>
      <c r="D746" s="55" t="s">
        <v>24</v>
      </c>
      <c r="E746" s="133"/>
      <c r="F746" s="130" t="s">
        <v>1551</v>
      </c>
      <c r="G746" s="173"/>
      <c r="H746" s="133"/>
    </row>
    <row r="747" spans="1:8" s="79" customFormat="1" ht="25" customHeight="1" x14ac:dyDescent="0.35">
      <c r="A747" s="28" t="s">
        <v>1641</v>
      </c>
      <c r="B747" s="55" t="s">
        <v>1376</v>
      </c>
      <c r="C747" s="3" t="s">
        <v>1393</v>
      </c>
      <c r="D747" s="55" t="s">
        <v>24</v>
      </c>
      <c r="E747" s="133"/>
      <c r="F747" s="130" t="s">
        <v>1551</v>
      </c>
      <c r="G747" s="173"/>
      <c r="H747" s="133"/>
    </row>
    <row r="748" spans="1:8" s="79" customFormat="1" ht="25" customHeight="1" x14ac:dyDescent="0.35">
      <c r="A748" s="28" t="s">
        <v>1642</v>
      </c>
      <c r="B748" s="55" t="s">
        <v>1378</v>
      </c>
      <c r="C748" s="3" t="s">
        <v>1394</v>
      </c>
      <c r="D748" s="55" t="s">
        <v>24</v>
      </c>
      <c r="E748" s="133"/>
      <c r="F748" s="130" t="s">
        <v>1551</v>
      </c>
      <c r="G748" s="173"/>
      <c r="H748" s="133"/>
    </row>
    <row r="749" spans="1:8" s="79" customFormat="1" ht="25" customHeight="1" x14ac:dyDescent="0.35">
      <c r="A749" s="28" t="s">
        <v>1643</v>
      </c>
      <c r="B749" s="55" t="s">
        <v>1395</v>
      </c>
      <c r="C749" s="89" t="s">
        <v>1396</v>
      </c>
      <c r="D749" s="55" t="s">
        <v>24</v>
      </c>
      <c r="E749" s="133"/>
      <c r="F749" s="130" t="s">
        <v>1551</v>
      </c>
      <c r="G749" s="173"/>
      <c r="H749" s="133"/>
    </row>
    <row r="750" spans="1:8" s="79" customFormat="1" ht="25" customHeight="1" x14ac:dyDescent="0.35">
      <c r="A750" s="28" t="s">
        <v>1644</v>
      </c>
      <c r="B750" s="55" t="s">
        <v>1397</v>
      </c>
      <c r="C750" s="3" t="s">
        <v>1398</v>
      </c>
      <c r="D750" s="55" t="s">
        <v>24</v>
      </c>
      <c r="E750" s="133"/>
      <c r="F750" s="130" t="s">
        <v>1551</v>
      </c>
      <c r="G750" s="173"/>
      <c r="H750" s="133"/>
    </row>
    <row r="751" spans="1:8" s="79" customFormat="1" ht="25" customHeight="1" x14ac:dyDescent="0.35">
      <c r="A751" s="28" t="s">
        <v>1645</v>
      </c>
      <c r="B751" s="60" t="s">
        <v>1399</v>
      </c>
      <c r="C751" s="60" t="s">
        <v>1400</v>
      </c>
      <c r="D751" s="55" t="s">
        <v>24</v>
      </c>
      <c r="E751" s="133"/>
      <c r="F751" s="130" t="s">
        <v>1551</v>
      </c>
      <c r="G751" s="173"/>
      <c r="H751" s="133"/>
    </row>
    <row r="752" spans="1:8" s="79" customFormat="1" ht="25" customHeight="1" x14ac:dyDescent="0.35">
      <c r="A752" s="28" t="s">
        <v>1646</v>
      </c>
      <c r="B752" s="60" t="s">
        <v>1399</v>
      </c>
      <c r="C752" s="60" t="s">
        <v>1401</v>
      </c>
      <c r="D752" s="55" t="s">
        <v>24</v>
      </c>
      <c r="E752" s="133"/>
      <c r="F752" s="130" t="s">
        <v>1551</v>
      </c>
      <c r="G752" s="173"/>
      <c r="H752" s="133"/>
    </row>
    <row r="753" spans="1:8" s="79" customFormat="1" ht="25" customHeight="1" x14ac:dyDescent="0.35">
      <c r="A753" s="28" t="s">
        <v>1647</v>
      </c>
      <c r="B753" s="60" t="s">
        <v>1399</v>
      </c>
      <c r="C753" s="60" t="s">
        <v>1402</v>
      </c>
      <c r="D753" s="55" t="s">
        <v>24</v>
      </c>
      <c r="E753" s="133"/>
      <c r="F753" s="130" t="s">
        <v>1551</v>
      </c>
      <c r="G753" s="173"/>
      <c r="H753" s="133"/>
    </row>
    <row r="754" spans="1:8" s="79" customFormat="1" ht="25" customHeight="1" x14ac:dyDescent="0.35">
      <c r="A754" s="28" t="s">
        <v>1648</v>
      </c>
      <c r="B754" s="60" t="s">
        <v>1403</v>
      </c>
      <c r="C754" s="60" t="s">
        <v>1404</v>
      </c>
      <c r="D754" s="55" t="s">
        <v>24</v>
      </c>
      <c r="E754" s="133"/>
      <c r="F754" s="130" t="s">
        <v>1551</v>
      </c>
      <c r="G754" s="173"/>
      <c r="H754" s="133"/>
    </row>
    <row r="755" spans="1:8" s="79" customFormat="1" ht="25" customHeight="1" x14ac:dyDescent="0.35">
      <c r="A755" s="28" t="s">
        <v>1649</v>
      </c>
      <c r="B755" s="60" t="s">
        <v>1405</v>
      </c>
      <c r="C755" s="60" t="s">
        <v>1406</v>
      </c>
      <c r="D755" s="55" t="s">
        <v>24</v>
      </c>
      <c r="E755" s="133"/>
      <c r="F755" s="130" t="s">
        <v>1551</v>
      </c>
      <c r="G755" s="173"/>
      <c r="H755" s="133"/>
    </row>
    <row r="756" spans="1:8" s="79" customFormat="1" ht="25" customHeight="1" x14ac:dyDescent="0.35">
      <c r="A756" s="28" t="s">
        <v>1650</v>
      </c>
      <c r="B756" s="55" t="s">
        <v>1407</v>
      </c>
      <c r="C756" s="90" t="s">
        <v>1408</v>
      </c>
      <c r="D756" s="55" t="s">
        <v>24</v>
      </c>
      <c r="E756" s="133"/>
      <c r="F756" s="130" t="s">
        <v>1551</v>
      </c>
      <c r="G756" s="173"/>
      <c r="H756" s="133"/>
    </row>
    <row r="757" spans="1:8" s="79" customFormat="1" ht="25" customHeight="1" x14ac:dyDescent="0.35">
      <c r="A757" s="28" t="s">
        <v>1651</v>
      </c>
      <c r="B757" s="11" t="s">
        <v>165</v>
      </c>
      <c r="C757" s="3" t="s">
        <v>168</v>
      </c>
      <c r="D757" s="55" t="s">
        <v>24</v>
      </c>
      <c r="E757" s="133"/>
      <c r="F757" s="130" t="s">
        <v>1551</v>
      </c>
      <c r="G757" s="173"/>
      <c r="H757" s="133"/>
    </row>
    <row r="758" spans="1:8" s="79" customFormat="1" ht="25" customHeight="1" x14ac:dyDescent="0.35">
      <c r="A758" s="28"/>
      <c r="B758" s="11"/>
      <c r="C758" s="52" t="s">
        <v>1657</v>
      </c>
      <c r="D758" s="55"/>
      <c r="E758" s="133"/>
      <c r="F758" s="130"/>
      <c r="G758" s="130"/>
      <c r="H758" s="133"/>
    </row>
    <row r="759" spans="1:8" s="79" customFormat="1" ht="25" customHeight="1" x14ac:dyDescent="0.35">
      <c r="A759" s="28" t="s">
        <v>1651</v>
      </c>
      <c r="B759" s="11"/>
      <c r="C759" s="90" t="s">
        <v>1658</v>
      </c>
      <c r="D759" s="55" t="s">
        <v>17</v>
      </c>
      <c r="E759" s="133"/>
      <c r="F759" s="130" t="s">
        <v>1551</v>
      </c>
      <c r="G759" s="173"/>
      <c r="H759" s="133"/>
    </row>
    <row r="760" spans="1:8" s="79" customFormat="1" ht="25" customHeight="1" x14ac:dyDescent="0.35">
      <c r="A760" s="28" t="s">
        <v>1726</v>
      </c>
      <c r="B760" s="11"/>
      <c r="C760" s="90" t="s">
        <v>1659</v>
      </c>
      <c r="D760" s="55" t="s">
        <v>1660</v>
      </c>
      <c r="E760" s="133"/>
      <c r="F760" s="130" t="s">
        <v>1551</v>
      </c>
      <c r="G760" s="173"/>
      <c r="H760" s="133"/>
    </row>
    <row r="761" spans="1:8" s="79" customFormat="1" ht="25" customHeight="1" x14ac:dyDescent="0.35">
      <c r="A761" s="28" t="s">
        <v>1727</v>
      </c>
      <c r="B761" s="78"/>
      <c r="C761" s="90" t="s">
        <v>1661</v>
      </c>
      <c r="D761" s="55" t="s">
        <v>1660</v>
      </c>
      <c r="E761" s="133"/>
      <c r="F761" s="130" t="s">
        <v>1551</v>
      </c>
      <c r="G761" s="173"/>
      <c r="H761" s="133"/>
    </row>
    <row r="762" spans="1:8" s="79" customFormat="1" ht="25" customHeight="1" x14ac:dyDescent="0.35">
      <c r="A762" s="28" t="s">
        <v>1728</v>
      </c>
      <c r="B762" s="233"/>
      <c r="C762" s="90" t="s">
        <v>1662</v>
      </c>
      <c r="D762" s="55" t="s">
        <v>1660</v>
      </c>
      <c r="E762" s="133"/>
      <c r="F762" s="130" t="s">
        <v>1551</v>
      </c>
      <c r="G762" s="173"/>
      <c r="H762" s="133"/>
    </row>
    <row r="763" spans="1:8" s="79" customFormat="1" ht="25" customHeight="1" x14ac:dyDescent="0.35">
      <c r="A763" s="34"/>
      <c r="B763" s="34"/>
      <c r="C763" s="34"/>
      <c r="D763" s="78"/>
      <c r="E763" s="133"/>
      <c r="F763" s="130"/>
      <c r="G763" s="130"/>
      <c r="H763" s="133"/>
    </row>
    <row r="764" spans="1:8" ht="25" customHeight="1" x14ac:dyDescent="0.35">
      <c r="A764" s="319" t="s">
        <v>1729</v>
      </c>
      <c r="B764" s="319"/>
      <c r="C764" s="319"/>
      <c r="D764" s="319"/>
      <c r="F764" s="138"/>
      <c r="G764" s="131"/>
    </row>
    <row r="765" spans="1:8" ht="25" customHeight="1" x14ac:dyDescent="0.35">
      <c r="A765" s="6"/>
      <c r="B765" s="6"/>
      <c r="C765" s="6"/>
      <c r="D765" s="6"/>
      <c r="E765" s="133"/>
      <c r="F765" s="130"/>
      <c r="G765" s="130"/>
      <c r="H765" s="133"/>
    </row>
    <row r="766" spans="1:8" ht="25" customHeight="1" x14ac:dyDescent="0.35">
      <c r="A766" s="321" t="s">
        <v>0</v>
      </c>
      <c r="B766" s="320" t="s">
        <v>1</v>
      </c>
      <c r="C766" s="320" t="s">
        <v>2</v>
      </c>
      <c r="D766" s="6"/>
      <c r="E766" s="133"/>
      <c r="F766" s="130"/>
      <c r="G766" s="130"/>
      <c r="H766" s="133"/>
    </row>
    <row r="767" spans="1:8" ht="25" customHeight="1" x14ac:dyDescent="0.35">
      <c r="A767" s="321"/>
      <c r="B767" s="320"/>
      <c r="C767" s="320"/>
      <c r="D767" s="320" t="s">
        <v>3</v>
      </c>
      <c r="E767" s="323" t="s">
        <v>5</v>
      </c>
      <c r="F767" s="323" t="s">
        <v>4</v>
      </c>
      <c r="G767" s="323"/>
      <c r="H767" s="323" t="s">
        <v>5</v>
      </c>
    </row>
    <row r="768" spans="1:8" ht="25" customHeight="1" x14ac:dyDescent="0.35">
      <c r="A768" s="75" t="s">
        <v>169</v>
      </c>
      <c r="B768" s="9"/>
      <c r="C768" s="10" t="s">
        <v>139</v>
      </c>
      <c r="D768" s="320"/>
      <c r="E768" s="323"/>
      <c r="F768" s="212" t="s">
        <v>6</v>
      </c>
      <c r="G768" s="212" t="s">
        <v>2046</v>
      </c>
      <c r="H768" s="323"/>
    </row>
    <row r="769" spans="1:8" ht="25" customHeight="1" x14ac:dyDescent="0.35">
      <c r="A769" s="75"/>
      <c r="B769" s="9"/>
      <c r="C769" s="10"/>
      <c r="D769" s="9"/>
      <c r="E769" s="135"/>
      <c r="F769" s="132"/>
      <c r="G769" s="132"/>
      <c r="H769" s="135"/>
    </row>
    <row r="770" spans="1:8" ht="25" customHeight="1" x14ac:dyDescent="0.35">
      <c r="A770" s="34">
        <v>7.3</v>
      </c>
      <c r="B770" s="7"/>
      <c r="C770" s="52" t="s">
        <v>170</v>
      </c>
      <c r="D770" s="9"/>
      <c r="E770" s="135"/>
      <c r="F770" s="132"/>
      <c r="G770" s="132"/>
      <c r="H770" s="135"/>
    </row>
    <row r="771" spans="1:8" ht="25" customHeight="1" x14ac:dyDescent="0.35">
      <c r="A771" s="34" t="s">
        <v>1798</v>
      </c>
      <c r="B771" s="9" t="s">
        <v>172</v>
      </c>
      <c r="C771" s="52" t="s">
        <v>173</v>
      </c>
      <c r="D771" s="7"/>
      <c r="E771" s="133"/>
      <c r="F771" s="130"/>
      <c r="G771" s="130"/>
      <c r="H771" s="133"/>
    </row>
    <row r="772" spans="1:8" ht="25" customHeight="1" x14ac:dyDescent="0.35">
      <c r="A772" s="91" t="s">
        <v>1801</v>
      </c>
      <c r="B772" s="7"/>
      <c r="C772" s="32" t="s">
        <v>174</v>
      </c>
      <c r="D772" s="7" t="s">
        <v>24</v>
      </c>
      <c r="E772" s="133"/>
      <c r="F772" s="130" t="s">
        <v>1551</v>
      </c>
      <c r="G772" s="173"/>
      <c r="H772" s="133"/>
    </row>
    <row r="773" spans="1:8" ht="25" customHeight="1" x14ac:dyDescent="0.35">
      <c r="A773" s="28" t="s">
        <v>1802</v>
      </c>
      <c r="B773" s="9" t="s">
        <v>175</v>
      </c>
      <c r="C773" s="6" t="s">
        <v>176</v>
      </c>
      <c r="D773" s="7" t="s">
        <v>24</v>
      </c>
      <c r="E773" s="133"/>
      <c r="F773" s="130" t="s">
        <v>1551</v>
      </c>
      <c r="G773" s="173"/>
      <c r="H773" s="133"/>
    </row>
    <row r="774" spans="1:8" ht="25" customHeight="1" x14ac:dyDescent="0.35">
      <c r="A774" s="34" t="s">
        <v>1799</v>
      </c>
      <c r="B774" s="9" t="s">
        <v>178</v>
      </c>
      <c r="C774" s="52" t="s">
        <v>334</v>
      </c>
      <c r="D774" s="7"/>
      <c r="F774" s="130"/>
      <c r="G774" s="130"/>
    </row>
    <row r="775" spans="1:8" ht="25" customHeight="1" x14ac:dyDescent="0.35">
      <c r="A775" s="91" t="s">
        <v>1803</v>
      </c>
      <c r="B775" s="7"/>
      <c r="C775" s="6" t="s">
        <v>332</v>
      </c>
      <c r="D775" s="7" t="s">
        <v>24</v>
      </c>
      <c r="E775" s="133"/>
      <c r="F775" s="130" t="s">
        <v>1551</v>
      </c>
      <c r="G775" s="173"/>
      <c r="H775" s="133"/>
    </row>
    <row r="776" spans="1:8" ht="25" customHeight="1" x14ac:dyDescent="0.35">
      <c r="A776" s="91" t="s">
        <v>1804</v>
      </c>
      <c r="B776" s="7"/>
      <c r="C776" s="6" t="s">
        <v>333</v>
      </c>
      <c r="D776" s="7" t="s">
        <v>24</v>
      </c>
      <c r="E776" s="133"/>
      <c r="F776" s="130" t="s">
        <v>1551</v>
      </c>
      <c r="G776" s="173"/>
      <c r="H776" s="133"/>
    </row>
    <row r="777" spans="1:8" ht="25" customHeight="1" x14ac:dyDescent="0.35">
      <c r="A777" s="34" t="s">
        <v>1800</v>
      </c>
      <c r="B777" s="9" t="s">
        <v>180</v>
      </c>
      <c r="C777" s="52" t="s">
        <v>335</v>
      </c>
      <c r="D777" s="7"/>
      <c r="F777" s="130"/>
      <c r="G777" s="130"/>
    </row>
    <row r="778" spans="1:8" ht="25" customHeight="1" x14ac:dyDescent="0.35">
      <c r="A778" s="91" t="s">
        <v>1805</v>
      </c>
      <c r="B778" s="7"/>
      <c r="C778" s="6" t="s">
        <v>336</v>
      </c>
      <c r="D778" s="7" t="s">
        <v>24</v>
      </c>
      <c r="E778" s="133"/>
      <c r="F778" s="130" t="s">
        <v>1551</v>
      </c>
      <c r="G778" s="173"/>
      <c r="H778" s="133"/>
    </row>
    <row r="779" spans="1:8" ht="25" customHeight="1" x14ac:dyDescent="0.35">
      <c r="A779" s="91" t="s">
        <v>1806</v>
      </c>
      <c r="B779" s="7"/>
      <c r="C779" s="6" t="s">
        <v>337</v>
      </c>
      <c r="D779" s="7" t="s">
        <v>24</v>
      </c>
      <c r="E779" s="133"/>
      <c r="F779" s="130" t="s">
        <v>1551</v>
      </c>
      <c r="G779" s="173"/>
      <c r="H779" s="133"/>
    </row>
    <row r="780" spans="1:8" ht="25" customHeight="1" x14ac:dyDescent="0.35">
      <c r="A780" s="91" t="s">
        <v>1807</v>
      </c>
      <c r="B780" s="7"/>
      <c r="C780" s="6" t="s">
        <v>338</v>
      </c>
      <c r="D780" s="7" t="s">
        <v>24</v>
      </c>
      <c r="E780" s="133"/>
      <c r="F780" s="130" t="s">
        <v>1551</v>
      </c>
      <c r="G780" s="173"/>
      <c r="H780" s="133"/>
    </row>
    <row r="781" spans="1:8" ht="25" customHeight="1" x14ac:dyDescent="0.35">
      <c r="A781" s="34" t="s">
        <v>1808</v>
      </c>
      <c r="B781" s="9" t="s">
        <v>182</v>
      </c>
      <c r="C781" s="52" t="s">
        <v>341</v>
      </c>
      <c r="D781" s="7"/>
      <c r="F781" s="130"/>
      <c r="G781" s="130"/>
    </row>
    <row r="782" spans="1:8" ht="25" customHeight="1" x14ac:dyDescent="0.35">
      <c r="A782" s="91" t="s">
        <v>1809</v>
      </c>
      <c r="B782" s="7"/>
      <c r="C782" s="6" t="s">
        <v>339</v>
      </c>
      <c r="D782" s="7" t="s">
        <v>24</v>
      </c>
      <c r="E782" s="133"/>
      <c r="F782" s="130" t="s">
        <v>1551</v>
      </c>
      <c r="G782" s="173"/>
      <c r="H782" s="133"/>
    </row>
    <row r="783" spans="1:8" ht="25" customHeight="1" x14ac:dyDescent="0.35">
      <c r="A783" s="91" t="s">
        <v>1810</v>
      </c>
      <c r="B783" s="7"/>
      <c r="C783" s="6" t="s">
        <v>340</v>
      </c>
      <c r="D783" s="7" t="s">
        <v>24</v>
      </c>
      <c r="E783" s="133"/>
      <c r="F783" s="130" t="s">
        <v>1551</v>
      </c>
      <c r="G783" s="173"/>
      <c r="H783" s="133"/>
    </row>
    <row r="784" spans="1:8" ht="25" customHeight="1" x14ac:dyDescent="0.35">
      <c r="A784" s="34" t="s">
        <v>1811</v>
      </c>
      <c r="B784" s="9" t="s">
        <v>184</v>
      </c>
      <c r="C784" s="52" t="s">
        <v>342</v>
      </c>
      <c r="D784" s="7"/>
      <c r="F784" s="130"/>
      <c r="G784" s="130"/>
    </row>
    <row r="785" spans="1:8" ht="25" customHeight="1" x14ac:dyDescent="0.35">
      <c r="A785" s="91" t="s">
        <v>1812</v>
      </c>
      <c r="B785" s="7"/>
      <c r="C785" s="6" t="s">
        <v>343</v>
      </c>
      <c r="D785" s="7" t="s">
        <v>24</v>
      </c>
      <c r="E785" s="133"/>
      <c r="F785" s="130" t="s">
        <v>1551</v>
      </c>
      <c r="G785" s="173"/>
      <c r="H785" s="133"/>
    </row>
    <row r="786" spans="1:8" ht="25" customHeight="1" x14ac:dyDescent="0.35">
      <c r="A786" s="91" t="s">
        <v>1813</v>
      </c>
      <c r="B786" s="7"/>
      <c r="C786" s="6" t="s">
        <v>344</v>
      </c>
      <c r="D786" s="7" t="s">
        <v>24</v>
      </c>
      <c r="E786" s="133"/>
      <c r="F786" s="130" t="s">
        <v>1551</v>
      </c>
      <c r="G786" s="173"/>
      <c r="H786" s="133"/>
    </row>
    <row r="787" spans="1:8" ht="25" customHeight="1" x14ac:dyDescent="0.35">
      <c r="A787" s="34" t="s">
        <v>1814</v>
      </c>
      <c r="B787" s="9" t="s">
        <v>186</v>
      </c>
      <c r="C787" s="52" t="s">
        <v>187</v>
      </c>
      <c r="D787" s="7"/>
      <c r="F787" s="130"/>
      <c r="G787" s="130"/>
    </row>
    <row r="788" spans="1:8" ht="25" customHeight="1" x14ac:dyDescent="0.35">
      <c r="A788" s="91" t="s">
        <v>1815</v>
      </c>
      <c r="B788" s="7"/>
      <c r="C788" s="6" t="s">
        <v>188</v>
      </c>
      <c r="D788" s="7" t="s">
        <v>24</v>
      </c>
      <c r="E788" s="133"/>
      <c r="F788" s="130" t="s">
        <v>1551</v>
      </c>
      <c r="G788" s="173"/>
      <c r="H788" s="133"/>
    </row>
    <row r="789" spans="1:8" ht="25" customHeight="1" x14ac:dyDescent="0.35">
      <c r="A789" s="91" t="s">
        <v>1816</v>
      </c>
      <c r="B789" s="7"/>
      <c r="C789" s="6" t="s">
        <v>189</v>
      </c>
      <c r="D789" s="7" t="s">
        <v>24</v>
      </c>
      <c r="E789" s="133"/>
      <c r="F789" s="130" t="s">
        <v>1551</v>
      </c>
      <c r="G789" s="173"/>
      <c r="H789" s="133"/>
    </row>
    <row r="790" spans="1:8" ht="25" customHeight="1" x14ac:dyDescent="0.35">
      <c r="A790" s="34" t="s">
        <v>1817</v>
      </c>
      <c r="B790" s="9" t="s">
        <v>191</v>
      </c>
      <c r="C790" s="52" t="s">
        <v>192</v>
      </c>
      <c r="D790" s="7"/>
      <c r="F790" s="130"/>
      <c r="G790" s="130"/>
    </row>
    <row r="791" spans="1:8" ht="25" customHeight="1" x14ac:dyDescent="0.35">
      <c r="A791" s="91" t="s">
        <v>1818</v>
      </c>
      <c r="B791" s="7"/>
      <c r="C791" s="6" t="s">
        <v>193</v>
      </c>
      <c r="D791" s="7" t="s">
        <v>24</v>
      </c>
      <c r="E791" s="133"/>
      <c r="F791" s="130" t="s">
        <v>1551</v>
      </c>
      <c r="G791" s="173"/>
      <c r="H791" s="133"/>
    </row>
    <row r="792" spans="1:8" ht="25" customHeight="1" x14ac:dyDescent="0.35">
      <c r="A792" s="34" t="s">
        <v>1819</v>
      </c>
      <c r="B792" s="9" t="s">
        <v>194</v>
      </c>
      <c r="C792" s="52" t="s">
        <v>195</v>
      </c>
      <c r="D792" s="7"/>
      <c r="F792" s="130"/>
      <c r="G792" s="130"/>
    </row>
    <row r="793" spans="1:8" ht="25" customHeight="1" x14ac:dyDescent="0.35">
      <c r="A793" s="91" t="s">
        <v>1820</v>
      </c>
      <c r="B793" s="7"/>
      <c r="C793" s="6" t="s">
        <v>196</v>
      </c>
      <c r="D793" s="7" t="s">
        <v>24</v>
      </c>
      <c r="E793" s="133"/>
      <c r="F793" s="130" t="s">
        <v>1551</v>
      </c>
      <c r="G793" s="173"/>
      <c r="H793" s="133"/>
    </row>
    <row r="794" spans="1:8" ht="25" customHeight="1" x14ac:dyDescent="0.35">
      <c r="A794" s="91" t="s">
        <v>1821</v>
      </c>
      <c r="B794" s="7"/>
      <c r="C794" s="6" t="s">
        <v>197</v>
      </c>
      <c r="D794" s="7" t="s">
        <v>24</v>
      </c>
      <c r="E794" s="133"/>
      <c r="F794" s="130" t="s">
        <v>1551</v>
      </c>
      <c r="G794" s="173"/>
      <c r="H794" s="133"/>
    </row>
    <row r="795" spans="1:8" ht="25" customHeight="1" x14ac:dyDescent="0.35">
      <c r="A795" s="34" t="s">
        <v>1822</v>
      </c>
      <c r="B795" s="9" t="s">
        <v>198</v>
      </c>
      <c r="C795" s="52" t="s">
        <v>199</v>
      </c>
      <c r="D795" s="7"/>
      <c r="F795" s="130"/>
      <c r="G795" s="130"/>
    </row>
    <row r="796" spans="1:8" ht="25" customHeight="1" x14ac:dyDescent="0.35">
      <c r="A796" s="91" t="s">
        <v>1823</v>
      </c>
      <c r="B796" s="7"/>
      <c r="C796" s="6" t="s">
        <v>200</v>
      </c>
      <c r="D796" s="7" t="s">
        <v>24</v>
      </c>
      <c r="E796" s="133"/>
      <c r="F796" s="130" t="s">
        <v>1551</v>
      </c>
      <c r="G796" s="173"/>
      <c r="H796" s="133"/>
    </row>
    <row r="797" spans="1:8" ht="25" customHeight="1" x14ac:dyDescent="0.35">
      <c r="A797" s="319"/>
      <c r="B797" s="319"/>
      <c r="C797" s="319"/>
      <c r="D797" s="319"/>
      <c r="F797" s="137"/>
      <c r="G797" s="137"/>
    </row>
    <row r="798" spans="1:8" ht="25" customHeight="1" x14ac:dyDescent="0.35">
      <c r="A798" s="319" t="s">
        <v>1730</v>
      </c>
      <c r="B798" s="319"/>
      <c r="C798" s="319"/>
      <c r="D798" s="319"/>
      <c r="F798" s="138"/>
      <c r="G798" s="131"/>
    </row>
    <row r="799" spans="1:8" ht="25" customHeight="1" x14ac:dyDescent="0.35">
      <c r="A799" s="206"/>
      <c r="B799" s="7"/>
      <c r="C799" s="206"/>
      <c r="D799" s="6"/>
      <c r="E799" s="133"/>
      <c r="F799" s="130"/>
      <c r="G799" s="130"/>
      <c r="H799" s="133"/>
    </row>
    <row r="800" spans="1:8" ht="25" customHeight="1" x14ac:dyDescent="0.35">
      <c r="A800" s="321" t="s">
        <v>0</v>
      </c>
      <c r="B800" s="320" t="s">
        <v>1</v>
      </c>
      <c r="C800" s="320" t="s">
        <v>2</v>
      </c>
      <c r="D800" s="206"/>
      <c r="E800" s="133"/>
      <c r="F800" s="133"/>
      <c r="G800" s="133"/>
      <c r="H800" s="133"/>
    </row>
    <row r="801" spans="1:8" ht="25" customHeight="1" x14ac:dyDescent="0.35">
      <c r="A801" s="321"/>
      <c r="B801" s="320"/>
      <c r="C801" s="320"/>
      <c r="D801" s="320" t="s">
        <v>3</v>
      </c>
      <c r="E801" s="323" t="s">
        <v>5</v>
      </c>
      <c r="F801" s="323" t="s">
        <v>4</v>
      </c>
      <c r="G801" s="323"/>
      <c r="H801" s="323" t="s">
        <v>5</v>
      </c>
    </row>
    <row r="802" spans="1:8" ht="25" customHeight="1" x14ac:dyDescent="0.35">
      <c r="A802" s="75" t="s">
        <v>214</v>
      </c>
      <c r="B802" s="9"/>
      <c r="C802" s="10" t="s">
        <v>139</v>
      </c>
      <c r="D802" s="320"/>
      <c r="E802" s="323"/>
      <c r="F802" s="212" t="s">
        <v>6</v>
      </c>
      <c r="G802" s="212" t="s">
        <v>2046</v>
      </c>
      <c r="H802" s="323"/>
    </row>
    <row r="803" spans="1:8" ht="25" customHeight="1" x14ac:dyDescent="0.35">
      <c r="A803" s="34" t="s">
        <v>1824</v>
      </c>
      <c r="B803" s="9" t="s">
        <v>201</v>
      </c>
      <c r="C803" s="52" t="s">
        <v>195</v>
      </c>
      <c r="D803" s="10"/>
      <c r="E803" s="135"/>
      <c r="F803" s="135"/>
      <c r="G803" s="135"/>
      <c r="H803" s="135"/>
    </row>
    <row r="804" spans="1:8" ht="25" customHeight="1" x14ac:dyDescent="0.35">
      <c r="A804" s="91" t="s">
        <v>1825</v>
      </c>
      <c r="B804" s="7"/>
      <c r="C804" s="6" t="s">
        <v>202</v>
      </c>
      <c r="D804" s="7" t="s">
        <v>24</v>
      </c>
      <c r="E804" s="133"/>
      <c r="F804" s="130" t="s">
        <v>1551</v>
      </c>
      <c r="G804" s="173"/>
      <c r="H804" s="133"/>
    </row>
    <row r="805" spans="1:8" ht="25" customHeight="1" x14ac:dyDescent="0.35">
      <c r="A805" s="91" t="s">
        <v>1826</v>
      </c>
      <c r="B805" s="7"/>
      <c r="C805" s="6" t="s">
        <v>203</v>
      </c>
      <c r="D805" s="7" t="s">
        <v>24</v>
      </c>
      <c r="E805" s="133"/>
      <c r="F805" s="130" t="s">
        <v>1551</v>
      </c>
      <c r="G805" s="173"/>
      <c r="H805" s="133"/>
    </row>
    <row r="806" spans="1:8" ht="25" customHeight="1" x14ac:dyDescent="0.35">
      <c r="A806" s="34" t="s">
        <v>1827</v>
      </c>
      <c r="B806" s="9" t="s">
        <v>204</v>
      </c>
      <c r="C806" s="52" t="s">
        <v>205</v>
      </c>
      <c r="D806" s="7"/>
      <c r="F806" s="130"/>
      <c r="G806" s="130"/>
    </row>
    <row r="807" spans="1:8" ht="25" customHeight="1" x14ac:dyDescent="0.35">
      <c r="A807" s="91" t="s">
        <v>1828</v>
      </c>
      <c r="B807" s="7"/>
      <c r="C807" s="6" t="s">
        <v>206</v>
      </c>
      <c r="D807" s="7" t="s">
        <v>24</v>
      </c>
      <c r="E807" s="133"/>
      <c r="F807" s="130" t="s">
        <v>1551</v>
      </c>
      <c r="G807" s="173"/>
      <c r="H807" s="133"/>
    </row>
    <row r="808" spans="1:8" ht="25" customHeight="1" x14ac:dyDescent="0.35">
      <c r="A808" s="91"/>
      <c r="B808" s="3" t="s">
        <v>184</v>
      </c>
      <c r="C808" s="3" t="s">
        <v>1409</v>
      </c>
      <c r="D808" s="7" t="s">
        <v>24</v>
      </c>
      <c r="E808" s="133"/>
      <c r="F808" s="130" t="s">
        <v>1551</v>
      </c>
      <c r="G808" s="173"/>
      <c r="H808" s="133"/>
    </row>
    <row r="809" spans="1:8" ht="25" customHeight="1" x14ac:dyDescent="0.35">
      <c r="A809" s="91"/>
      <c r="B809" s="3" t="s">
        <v>184</v>
      </c>
      <c r="C809" s="3" t="s">
        <v>1410</v>
      </c>
      <c r="D809" s="7" t="s">
        <v>24</v>
      </c>
      <c r="E809" s="133"/>
      <c r="F809" s="130" t="s">
        <v>1551</v>
      </c>
      <c r="G809" s="173"/>
      <c r="H809" s="133"/>
    </row>
    <row r="810" spans="1:8" ht="25" customHeight="1" x14ac:dyDescent="0.35">
      <c r="A810" s="91"/>
      <c r="B810" s="3" t="s">
        <v>184</v>
      </c>
      <c r="C810" s="3" t="s">
        <v>1411</v>
      </c>
      <c r="D810" s="7" t="s">
        <v>24</v>
      </c>
      <c r="E810" s="133"/>
      <c r="F810" s="130" t="s">
        <v>1551</v>
      </c>
      <c r="G810" s="173"/>
      <c r="H810" s="133"/>
    </row>
    <row r="811" spans="1:8" ht="25" customHeight="1" x14ac:dyDescent="0.35">
      <c r="A811" s="91"/>
      <c r="B811" s="7"/>
      <c r="C811" s="6"/>
      <c r="D811" s="7"/>
      <c r="F811" s="130"/>
      <c r="G811" s="130"/>
    </row>
    <row r="812" spans="1:8" ht="21.75" customHeight="1" x14ac:dyDescent="0.35">
      <c r="A812" s="34" t="s">
        <v>1829</v>
      </c>
      <c r="B812" s="9" t="s">
        <v>207</v>
      </c>
      <c r="C812" s="52" t="s">
        <v>208</v>
      </c>
      <c r="D812" s="7"/>
      <c r="F812" s="130"/>
      <c r="G812" s="130"/>
    </row>
    <row r="813" spans="1:8" ht="21.75" customHeight="1" x14ac:dyDescent="0.35">
      <c r="A813" s="91" t="s">
        <v>1830</v>
      </c>
      <c r="B813" s="7"/>
      <c r="C813" s="6" t="s">
        <v>209</v>
      </c>
      <c r="D813" s="7" t="s">
        <v>24</v>
      </c>
      <c r="E813" s="133"/>
      <c r="F813" s="130" t="s">
        <v>1551</v>
      </c>
      <c r="G813" s="173"/>
      <c r="H813" s="133"/>
    </row>
    <row r="814" spans="1:8" ht="25" customHeight="1" x14ac:dyDescent="0.35">
      <c r="A814" s="91" t="s">
        <v>1831</v>
      </c>
      <c r="B814" s="7"/>
      <c r="C814" s="6" t="s">
        <v>210</v>
      </c>
      <c r="D814" s="7" t="s">
        <v>24</v>
      </c>
      <c r="E814" s="133"/>
      <c r="F814" s="130" t="s">
        <v>1551</v>
      </c>
      <c r="G814" s="173"/>
      <c r="H814" s="133"/>
    </row>
    <row r="815" spans="1:8" ht="25" customHeight="1" x14ac:dyDescent="0.35">
      <c r="A815" s="34" t="s">
        <v>1832</v>
      </c>
      <c r="B815" s="9" t="s">
        <v>211</v>
      </c>
      <c r="C815" s="52" t="s">
        <v>212</v>
      </c>
      <c r="D815" s="7"/>
      <c r="F815" s="130"/>
      <c r="G815" s="130"/>
    </row>
    <row r="816" spans="1:8" ht="25" customHeight="1" x14ac:dyDescent="0.35">
      <c r="A816" s="91" t="s">
        <v>1833</v>
      </c>
      <c r="B816" s="7"/>
      <c r="C816" s="6" t="s">
        <v>213</v>
      </c>
      <c r="D816" s="7" t="s">
        <v>24</v>
      </c>
      <c r="E816" s="133"/>
      <c r="F816" s="130" t="s">
        <v>1551</v>
      </c>
      <c r="G816" s="173"/>
      <c r="H816" s="133"/>
    </row>
    <row r="817" spans="1:8" ht="25" customHeight="1" x14ac:dyDescent="0.35">
      <c r="A817" s="34"/>
      <c r="B817" s="7"/>
      <c r="C817" s="52" t="s">
        <v>215</v>
      </c>
      <c r="D817" s="7" t="s">
        <v>24</v>
      </c>
      <c r="F817" s="130"/>
      <c r="G817" s="130"/>
    </row>
    <row r="818" spans="1:8" ht="25" customHeight="1" x14ac:dyDescent="0.35">
      <c r="A818" s="34" t="s">
        <v>1834</v>
      </c>
      <c r="B818" s="9" t="s">
        <v>216</v>
      </c>
      <c r="C818" s="52" t="s">
        <v>217</v>
      </c>
      <c r="D818" s="7"/>
      <c r="E818" s="133"/>
      <c r="F818" s="130"/>
      <c r="G818" s="130"/>
      <c r="H818" s="133"/>
    </row>
    <row r="819" spans="1:8" ht="25" customHeight="1" x14ac:dyDescent="0.35">
      <c r="A819" s="91" t="s">
        <v>1835</v>
      </c>
      <c r="B819" s="7"/>
      <c r="C819" s="6" t="s">
        <v>218</v>
      </c>
      <c r="D819" s="7" t="s">
        <v>24</v>
      </c>
      <c r="E819" s="133"/>
      <c r="F819" s="130" t="s">
        <v>1551</v>
      </c>
      <c r="G819" s="173"/>
      <c r="H819" s="133"/>
    </row>
    <row r="820" spans="1:8" ht="25" customHeight="1" x14ac:dyDescent="0.35">
      <c r="A820" s="34" t="s">
        <v>1836</v>
      </c>
      <c r="B820" s="9" t="s">
        <v>219</v>
      </c>
      <c r="C820" s="52" t="s">
        <v>220</v>
      </c>
      <c r="D820" s="7"/>
      <c r="F820" s="130"/>
      <c r="G820" s="130"/>
    </row>
    <row r="821" spans="1:8" ht="25" customHeight="1" x14ac:dyDescent="0.35">
      <c r="A821" s="91" t="s">
        <v>1837</v>
      </c>
      <c r="B821" s="7"/>
      <c r="C821" s="6" t="s">
        <v>221</v>
      </c>
      <c r="D821" s="7" t="s">
        <v>24</v>
      </c>
      <c r="E821" s="133"/>
      <c r="F821" s="130" t="s">
        <v>1551</v>
      </c>
      <c r="G821" s="173"/>
      <c r="H821" s="133"/>
    </row>
    <row r="822" spans="1:8" ht="25" customHeight="1" x14ac:dyDescent="0.35">
      <c r="A822" s="91" t="s">
        <v>1838</v>
      </c>
      <c r="B822" s="7"/>
      <c r="C822" s="6" t="s">
        <v>222</v>
      </c>
      <c r="D822" s="7" t="s">
        <v>24</v>
      </c>
      <c r="E822" s="133"/>
      <c r="F822" s="130" t="s">
        <v>1551</v>
      </c>
      <c r="G822" s="173"/>
      <c r="H822" s="133"/>
    </row>
    <row r="823" spans="1:8" ht="25" customHeight="1" x14ac:dyDescent="0.35">
      <c r="A823" s="34" t="s">
        <v>1839</v>
      </c>
      <c r="B823" s="9" t="s">
        <v>223</v>
      </c>
      <c r="C823" s="52" t="s">
        <v>224</v>
      </c>
      <c r="D823" s="7"/>
      <c r="F823" s="130"/>
      <c r="G823" s="130"/>
    </row>
    <row r="824" spans="1:8" ht="25" customHeight="1" x14ac:dyDescent="0.35">
      <c r="A824" s="91" t="s">
        <v>1840</v>
      </c>
      <c r="B824" s="7"/>
      <c r="C824" s="6" t="s">
        <v>225</v>
      </c>
      <c r="D824" s="7" t="s">
        <v>24</v>
      </c>
      <c r="E824" s="133"/>
      <c r="F824" s="130" t="s">
        <v>1551</v>
      </c>
      <c r="G824" s="173"/>
      <c r="H824" s="133"/>
    </row>
    <row r="825" spans="1:8" ht="25" customHeight="1" x14ac:dyDescent="0.35">
      <c r="A825" s="91" t="s">
        <v>1841</v>
      </c>
      <c r="B825" s="7"/>
      <c r="C825" s="6" t="s">
        <v>226</v>
      </c>
      <c r="D825" s="7" t="s">
        <v>24</v>
      </c>
      <c r="E825" s="133"/>
      <c r="F825" s="130" t="s">
        <v>1551</v>
      </c>
      <c r="G825" s="173"/>
      <c r="H825" s="133"/>
    </row>
    <row r="826" spans="1:8" ht="25" customHeight="1" x14ac:dyDescent="0.35">
      <c r="A826" s="91" t="s">
        <v>1842</v>
      </c>
      <c r="B826" s="7"/>
      <c r="C826" s="28" t="s">
        <v>227</v>
      </c>
      <c r="D826" s="7" t="s">
        <v>24</v>
      </c>
      <c r="E826" s="133"/>
      <c r="F826" s="130" t="s">
        <v>1551</v>
      </c>
      <c r="G826" s="173"/>
      <c r="H826" s="133"/>
    </row>
    <row r="827" spans="1:8" ht="25" customHeight="1" x14ac:dyDescent="0.35">
      <c r="A827" s="34" t="s">
        <v>1843</v>
      </c>
      <c r="B827" s="9" t="s">
        <v>228</v>
      </c>
      <c r="C827" s="52" t="s">
        <v>229</v>
      </c>
      <c r="D827" s="7"/>
      <c r="F827" s="130"/>
      <c r="G827" s="130"/>
    </row>
    <row r="828" spans="1:8" ht="25" customHeight="1" x14ac:dyDescent="0.35">
      <c r="A828" s="91" t="s">
        <v>1844</v>
      </c>
      <c r="B828" s="7"/>
      <c r="C828" s="6" t="s">
        <v>230</v>
      </c>
      <c r="D828" s="7" t="s">
        <v>24</v>
      </c>
      <c r="E828" s="133"/>
      <c r="F828" s="130" t="s">
        <v>1551</v>
      </c>
      <c r="G828" s="173"/>
      <c r="H828" s="133"/>
    </row>
    <row r="829" spans="1:8" ht="25" customHeight="1" x14ac:dyDescent="0.35">
      <c r="A829" s="91" t="s">
        <v>1845</v>
      </c>
      <c r="B829" s="7"/>
      <c r="C829" s="6" t="s">
        <v>231</v>
      </c>
      <c r="D829" s="7" t="s">
        <v>24</v>
      </c>
      <c r="E829" s="133"/>
      <c r="F829" s="130" t="s">
        <v>1551</v>
      </c>
      <c r="G829" s="173"/>
      <c r="H829" s="133"/>
    </row>
    <row r="830" spans="1:8" ht="25" customHeight="1" x14ac:dyDescent="0.35">
      <c r="A830" s="91" t="s">
        <v>1846</v>
      </c>
      <c r="B830" s="7"/>
      <c r="C830" s="6" t="s">
        <v>232</v>
      </c>
      <c r="D830" s="7" t="s">
        <v>24</v>
      </c>
      <c r="E830" s="133"/>
      <c r="F830" s="130" t="s">
        <v>1551</v>
      </c>
      <c r="G830" s="173"/>
      <c r="H830" s="133"/>
    </row>
    <row r="831" spans="1:8" ht="25" customHeight="1" x14ac:dyDescent="0.35">
      <c r="A831" s="34" t="s">
        <v>1847</v>
      </c>
      <c r="B831" s="9" t="s">
        <v>233</v>
      </c>
      <c r="C831" s="52" t="s">
        <v>234</v>
      </c>
      <c r="D831" s="7"/>
      <c r="F831" s="130"/>
      <c r="G831" s="130"/>
    </row>
    <row r="832" spans="1:8" ht="25" customHeight="1" x14ac:dyDescent="0.35">
      <c r="A832" s="91" t="s">
        <v>1848</v>
      </c>
      <c r="B832" s="7"/>
      <c r="C832" s="6" t="s">
        <v>235</v>
      </c>
      <c r="D832" s="7" t="s">
        <v>24</v>
      </c>
      <c r="E832" s="133"/>
      <c r="F832" s="130" t="s">
        <v>1551</v>
      </c>
      <c r="G832" s="173"/>
      <c r="H832" s="133"/>
    </row>
    <row r="833" spans="1:8" ht="25" customHeight="1" x14ac:dyDescent="0.35">
      <c r="A833" s="91" t="s">
        <v>1849</v>
      </c>
      <c r="B833" s="7"/>
      <c r="C833" s="6" t="s">
        <v>236</v>
      </c>
      <c r="D833" s="7" t="s">
        <v>24</v>
      </c>
      <c r="E833" s="133"/>
      <c r="F833" s="130" t="s">
        <v>1551</v>
      </c>
      <c r="G833" s="173"/>
      <c r="H833" s="133"/>
    </row>
    <row r="834" spans="1:8" ht="25" customHeight="1" x14ac:dyDescent="0.35">
      <c r="A834" s="91" t="s">
        <v>1850</v>
      </c>
      <c r="B834" s="7"/>
      <c r="C834" s="6" t="s">
        <v>237</v>
      </c>
      <c r="D834" s="7" t="s">
        <v>24</v>
      </c>
      <c r="E834" s="133"/>
      <c r="F834" s="130" t="s">
        <v>1551</v>
      </c>
      <c r="G834" s="173"/>
      <c r="H834" s="133"/>
    </row>
    <row r="835" spans="1:8" ht="25" customHeight="1" x14ac:dyDescent="0.35">
      <c r="A835" s="34" t="s">
        <v>1851</v>
      </c>
      <c r="B835" s="9" t="s">
        <v>238</v>
      </c>
      <c r="C835" s="92" t="s">
        <v>234</v>
      </c>
      <c r="D835" s="7"/>
      <c r="F835" s="130"/>
      <c r="G835" s="130"/>
    </row>
    <row r="836" spans="1:8" ht="25" customHeight="1" x14ac:dyDescent="0.35">
      <c r="A836" s="91" t="s">
        <v>1852</v>
      </c>
      <c r="B836" s="7"/>
      <c r="C836" s="6" t="s">
        <v>239</v>
      </c>
      <c r="D836" s="7" t="s">
        <v>24</v>
      </c>
      <c r="E836" s="133"/>
      <c r="F836" s="130" t="s">
        <v>1551</v>
      </c>
      <c r="G836" s="173"/>
      <c r="H836" s="133"/>
    </row>
    <row r="837" spans="1:8" ht="25" customHeight="1" x14ac:dyDescent="0.35">
      <c r="A837" s="34" t="s">
        <v>1853</v>
      </c>
      <c r="B837" s="9" t="s">
        <v>240</v>
      </c>
      <c r="C837" s="52" t="s">
        <v>241</v>
      </c>
      <c r="D837" s="7"/>
      <c r="F837" s="130"/>
      <c r="G837" s="130"/>
    </row>
    <row r="838" spans="1:8" ht="25" customHeight="1" x14ac:dyDescent="0.35">
      <c r="A838" s="91" t="s">
        <v>1854</v>
      </c>
      <c r="B838" s="7"/>
      <c r="C838" s="6" t="s">
        <v>242</v>
      </c>
      <c r="D838" s="7" t="s">
        <v>24</v>
      </c>
      <c r="E838" s="133"/>
      <c r="F838" s="130" t="s">
        <v>1551</v>
      </c>
      <c r="G838" s="173"/>
      <c r="H838" s="133"/>
    </row>
    <row r="839" spans="1:8" ht="25" customHeight="1" x14ac:dyDescent="0.35">
      <c r="A839" s="319"/>
      <c r="B839" s="319"/>
      <c r="C839" s="319"/>
      <c r="D839" s="319"/>
      <c r="F839" s="137"/>
      <c r="G839" s="137"/>
    </row>
    <row r="840" spans="1:8" ht="25" customHeight="1" x14ac:dyDescent="0.35">
      <c r="A840" s="319" t="s">
        <v>1731</v>
      </c>
      <c r="B840" s="319"/>
      <c r="C840" s="319"/>
      <c r="D840" s="319"/>
      <c r="F840" s="138"/>
      <c r="G840" s="131"/>
    </row>
    <row r="842" spans="1:8" ht="25" customHeight="1" x14ac:dyDescent="0.35">
      <c r="A842" s="321" t="s">
        <v>0</v>
      </c>
      <c r="B842" s="320" t="s">
        <v>1</v>
      </c>
      <c r="C842" s="320" t="s">
        <v>2</v>
      </c>
    </row>
    <row r="843" spans="1:8" ht="25" customHeight="1" x14ac:dyDescent="0.35">
      <c r="A843" s="321"/>
      <c r="B843" s="320"/>
      <c r="C843" s="320"/>
      <c r="D843" s="320" t="s">
        <v>3</v>
      </c>
      <c r="E843" s="323" t="s">
        <v>5</v>
      </c>
      <c r="F843" s="323" t="s">
        <v>4</v>
      </c>
      <c r="G843" s="323"/>
      <c r="H843" s="323" t="s">
        <v>5</v>
      </c>
    </row>
    <row r="844" spans="1:8" ht="25" customHeight="1" x14ac:dyDescent="0.35">
      <c r="A844" s="75" t="s">
        <v>264</v>
      </c>
      <c r="B844" s="9"/>
      <c r="C844" s="10" t="s">
        <v>139</v>
      </c>
      <c r="D844" s="320"/>
      <c r="E844" s="323"/>
      <c r="F844" s="212" t="s">
        <v>6</v>
      </c>
      <c r="G844" s="212" t="s">
        <v>2046</v>
      </c>
      <c r="H844" s="323"/>
    </row>
    <row r="845" spans="1:8" ht="25" customHeight="1" x14ac:dyDescent="0.35">
      <c r="A845" s="34" t="s">
        <v>1855</v>
      </c>
      <c r="B845" s="9" t="s">
        <v>243</v>
      </c>
      <c r="C845" s="52" t="s">
        <v>244</v>
      </c>
      <c r="D845" s="10"/>
      <c r="E845" s="135"/>
      <c r="F845" s="135"/>
      <c r="G845" s="135"/>
      <c r="H845" s="135"/>
    </row>
    <row r="846" spans="1:8" ht="25" customHeight="1" x14ac:dyDescent="0.35">
      <c r="A846" s="91" t="s">
        <v>1856</v>
      </c>
      <c r="B846" s="7"/>
      <c r="C846" s="6" t="s">
        <v>245</v>
      </c>
      <c r="D846" s="7" t="s">
        <v>24</v>
      </c>
      <c r="E846" s="133"/>
      <c r="F846" s="130" t="s">
        <v>1551</v>
      </c>
      <c r="G846" s="173"/>
      <c r="H846" s="133"/>
    </row>
    <row r="847" spans="1:8" ht="25" customHeight="1" x14ac:dyDescent="0.35">
      <c r="A847" s="34" t="s">
        <v>1857</v>
      </c>
      <c r="B847" s="9" t="s">
        <v>246</v>
      </c>
      <c r="C847" s="52" t="s">
        <v>247</v>
      </c>
      <c r="D847" s="7"/>
      <c r="F847" s="130"/>
      <c r="G847" s="130"/>
    </row>
    <row r="848" spans="1:8" ht="25" customHeight="1" x14ac:dyDescent="0.35">
      <c r="A848" s="91" t="s">
        <v>1858</v>
      </c>
      <c r="B848" s="7"/>
      <c r="C848" s="6" t="s">
        <v>248</v>
      </c>
      <c r="D848" s="7" t="s">
        <v>24</v>
      </c>
      <c r="E848" s="133"/>
      <c r="F848" s="130" t="s">
        <v>1551</v>
      </c>
      <c r="G848" s="173"/>
      <c r="H848" s="133"/>
    </row>
    <row r="849" spans="1:8" ht="25" customHeight="1" x14ac:dyDescent="0.35">
      <c r="A849" s="91" t="s">
        <v>1859</v>
      </c>
      <c r="B849" s="7"/>
      <c r="C849" s="6" t="s">
        <v>249</v>
      </c>
      <c r="D849" s="7" t="s">
        <v>24</v>
      </c>
      <c r="E849" s="133"/>
      <c r="F849" s="130" t="s">
        <v>1551</v>
      </c>
      <c r="G849" s="173"/>
      <c r="H849" s="133"/>
    </row>
    <row r="850" spans="1:8" ht="25" customHeight="1" x14ac:dyDescent="0.35">
      <c r="A850" s="34" t="s">
        <v>1860</v>
      </c>
      <c r="B850" s="9" t="s">
        <v>250</v>
      </c>
      <c r="C850" s="52" t="s">
        <v>251</v>
      </c>
      <c r="D850" s="7"/>
      <c r="F850" s="130"/>
      <c r="G850" s="130"/>
    </row>
    <row r="851" spans="1:8" ht="25" customHeight="1" x14ac:dyDescent="0.35">
      <c r="A851" s="91" t="s">
        <v>1861</v>
      </c>
      <c r="B851" s="7"/>
      <c r="C851" s="6" t="s">
        <v>252</v>
      </c>
      <c r="D851" s="7" t="s">
        <v>24</v>
      </c>
      <c r="E851" s="133"/>
      <c r="F851" s="130" t="s">
        <v>1551</v>
      </c>
      <c r="G851" s="173"/>
      <c r="H851" s="133"/>
    </row>
    <row r="852" spans="1:8" ht="25" customHeight="1" x14ac:dyDescent="0.35">
      <c r="A852" s="34" t="s">
        <v>1862</v>
      </c>
      <c r="B852" s="9" t="s">
        <v>253</v>
      </c>
      <c r="C852" s="52" t="s">
        <v>254</v>
      </c>
      <c r="D852" s="7"/>
      <c r="F852" s="130"/>
      <c r="G852" s="130"/>
    </row>
    <row r="853" spans="1:8" ht="25" customHeight="1" x14ac:dyDescent="0.35">
      <c r="A853" s="91" t="s">
        <v>1863</v>
      </c>
      <c r="B853" s="7"/>
      <c r="C853" s="6" t="s">
        <v>255</v>
      </c>
      <c r="D853" s="7" t="s">
        <v>24</v>
      </c>
      <c r="E853" s="133"/>
      <c r="F853" s="130" t="s">
        <v>1551</v>
      </c>
      <c r="G853" s="173"/>
      <c r="H853" s="133"/>
    </row>
    <row r="854" spans="1:8" ht="25" customHeight="1" x14ac:dyDescent="0.35">
      <c r="A854" s="91" t="s">
        <v>1864</v>
      </c>
      <c r="B854" s="7"/>
      <c r="C854" s="6" t="s">
        <v>256</v>
      </c>
      <c r="D854" s="7" t="s">
        <v>24</v>
      </c>
      <c r="E854" s="133"/>
      <c r="F854" s="130" t="s">
        <v>1551</v>
      </c>
      <c r="G854" s="173"/>
      <c r="H854" s="133"/>
    </row>
    <row r="855" spans="1:8" ht="25" customHeight="1" x14ac:dyDescent="0.35">
      <c r="A855" s="34" t="s">
        <v>1865</v>
      </c>
      <c r="B855" s="9" t="s">
        <v>257</v>
      </c>
      <c r="C855" s="52" t="s">
        <v>258</v>
      </c>
      <c r="D855" s="7"/>
      <c r="F855" s="130"/>
      <c r="G855" s="130"/>
    </row>
    <row r="856" spans="1:8" ht="25" customHeight="1" x14ac:dyDescent="0.35">
      <c r="A856" s="28" t="s">
        <v>1866</v>
      </c>
      <c r="B856" s="9" t="s">
        <v>259</v>
      </c>
      <c r="C856" s="6" t="s">
        <v>260</v>
      </c>
      <c r="D856" s="7" t="s">
        <v>24</v>
      </c>
      <c r="E856" s="133"/>
      <c r="F856" s="130" t="s">
        <v>1551</v>
      </c>
      <c r="G856" s="173"/>
      <c r="H856" s="133"/>
    </row>
    <row r="857" spans="1:8" ht="25" customHeight="1" x14ac:dyDescent="0.35">
      <c r="A857" s="34" t="s">
        <v>1867</v>
      </c>
      <c r="B857" s="9" t="s">
        <v>261</v>
      </c>
      <c r="C857" s="52" t="s">
        <v>262</v>
      </c>
      <c r="D857" s="7"/>
      <c r="F857" s="130"/>
      <c r="G857" s="130"/>
    </row>
    <row r="858" spans="1:8" ht="25" customHeight="1" x14ac:dyDescent="0.35">
      <c r="A858" s="91" t="s">
        <v>1868</v>
      </c>
      <c r="B858" s="7"/>
      <c r="C858" s="6" t="s">
        <v>263</v>
      </c>
      <c r="D858" s="7" t="s">
        <v>24</v>
      </c>
      <c r="E858" s="133"/>
      <c r="F858" s="130" t="s">
        <v>1551</v>
      </c>
      <c r="G858" s="173"/>
      <c r="H858" s="133"/>
    </row>
    <row r="859" spans="1:8" ht="25" hidden="1" customHeight="1" x14ac:dyDescent="0.35">
      <c r="A859" s="91" t="s">
        <v>1874</v>
      </c>
      <c r="B859" s="7"/>
      <c r="C859" s="6"/>
      <c r="D859" s="7" t="s">
        <v>24</v>
      </c>
      <c r="E859" s="133"/>
      <c r="F859" s="130" t="s">
        <v>1551</v>
      </c>
      <c r="G859" s="173"/>
      <c r="H859" s="133"/>
    </row>
    <row r="860" spans="1:8" ht="25" hidden="1" customHeight="1" x14ac:dyDescent="0.35">
      <c r="A860" s="91" t="s">
        <v>1875</v>
      </c>
      <c r="B860" s="7"/>
      <c r="C860" s="6"/>
      <c r="D860" s="7" t="s">
        <v>24</v>
      </c>
      <c r="E860" s="133"/>
      <c r="F860" s="130" t="s">
        <v>1551</v>
      </c>
      <c r="G860" s="173"/>
      <c r="H860" s="133"/>
    </row>
    <row r="861" spans="1:8" ht="25" hidden="1" customHeight="1" x14ac:dyDescent="0.35">
      <c r="A861" s="91" t="s">
        <v>1876</v>
      </c>
      <c r="B861" s="7"/>
      <c r="C861" s="6"/>
      <c r="D861" s="7" t="s">
        <v>24</v>
      </c>
      <c r="E861" s="133"/>
      <c r="F861" s="130" t="s">
        <v>1551</v>
      </c>
      <c r="G861" s="173"/>
      <c r="H861" s="133"/>
    </row>
    <row r="862" spans="1:8" ht="25" hidden="1" customHeight="1" x14ac:dyDescent="0.35">
      <c r="A862" s="91" t="s">
        <v>1877</v>
      </c>
      <c r="B862" s="7"/>
      <c r="C862" s="6"/>
      <c r="D862" s="7" t="s">
        <v>24</v>
      </c>
      <c r="E862" s="133"/>
      <c r="F862" s="130" t="s">
        <v>1551</v>
      </c>
      <c r="G862" s="173"/>
      <c r="H862" s="133"/>
    </row>
    <row r="863" spans="1:8" ht="14.5" x14ac:dyDescent="0.35">
      <c r="A863" s="91" t="s">
        <v>1869</v>
      </c>
      <c r="B863" s="37" t="s">
        <v>1412</v>
      </c>
      <c r="C863" s="60" t="s">
        <v>1413</v>
      </c>
      <c r="D863" s="7" t="s">
        <v>24</v>
      </c>
      <c r="E863" s="133"/>
      <c r="F863" s="130" t="s">
        <v>1551</v>
      </c>
      <c r="G863" s="173"/>
      <c r="H863" s="133"/>
    </row>
    <row r="864" spans="1:8" ht="25" customHeight="1" x14ac:dyDescent="0.35">
      <c r="A864" s="91" t="s">
        <v>1870</v>
      </c>
      <c r="B864" s="37" t="s">
        <v>1414</v>
      </c>
      <c r="C864" s="60" t="s">
        <v>1415</v>
      </c>
      <c r="D864" s="7" t="s">
        <v>24</v>
      </c>
      <c r="E864" s="133"/>
      <c r="F864" s="130" t="s">
        <v>1551</v>
      </c>
      <c r="G864" s="173"/>
      <c r="H864" s="133"/>
    </row>
    <row r="865" spans="1:8" ht="25" customHeight="1" x14ac:dyDescent="0.35">
      <c r="A865" s="91" t="s">
        <v>1871</v>
      </c>
      <c r="B865" s="37" t="s">
        <v>1416</v>
      </c>
      <c r="C865" s="60" t="s">
        <v>1417</v>
      </c>
      <c r="D865" s="7" t="s">
        <v>24</v>
      </c>
      <c r="E865" s="133"/>
      <c r="F865" s="130" t="s">
        <v>1551</v>
      </c>
      <c r="G865" s="173"/>
      <c r="H865" s="133"/>
    </row>
    <row r="866" spans="1:8" ht="25" customHeight="1" x14ac:dyDescent="0.35">
      <c r="A866" s="91" t="s">
        <v>1872</v>
      </c>
      <c r="B866" s="37" t="s">
        <v>1418</v>
      </c>
      <c r="C866" s="60" t="s">
        <v>1419</v>
      </c>
      <c r="D866" s="7" t="s">
        <v>24</v>
      </c>
      <c r="E866" s="133"/>
      <c r="F866" s="130" t="s">
        <v>1551</v>
      </c>
      <c r="G866" s="173"/>
      <c r="H866" s="133"/>
    </row>
    <row r="867" spans="1:8" ht="25" customHeight="1" x14ac:dyDescent="0.35">
      <c r="A867" s="91" t="s">
        <v>1873</v>
      </c>
      <c r="B867" s="37" t="s">
        <v>1420</v>
      </c>
      <c r="C867" s="60" t="s">
        <v>1421</v>
      </c>
      <c r="D867" s="7" t="s">
        <v>24</v>
      </c>
      <c r="E867" s="133"/>
      <c r="F867" s="130" t="s">
        <v>1551</v>
      </c>
      <c r="G867" s="173"/>
      <c r="H867" s="133"/>
    </row>
    <row r="868" spans="1:8" ht="25" customHeight="1" x14ac:dyDescent="0.35">
      <c r="A868" s="91" t="s">
        <v>1878</v>
      </c>
      <c r="B868" s="37" t="s">
        <v>186</v>
      </c>
      <c r="C868" s="60" t="s">
        <v>1422</v>
      </c>
      <c r="D868" s="7" t="s">
        <v>24</v>
      </c>
      <c r="E868" s="133"/>
      <c r="F868" s="130" t="s">
        <v>1551</v>
      </c>
      <c r="G868" s="173"/>
      <c r="H868" s="133"/>
    </row>
    <row r="869" spans="1:8" ht="25" customHeight="1" x14ac:dyDescent="0.35">
      <c r="A869" s="91" t="s">
        <v>1879</v>
      </c>
      <c r="B869" s="37" t="s">
        <v>186</v>
      </c>
      <c r="C869" s="60" t="s">
        <v>1423</v>
      </c>
      <c r="D869" s="7" t="s">
        <v>24</v>
      </c>
      <c r="E869" s="133"/>
      <c r="F869" s="130" t="s">
        <v>1551</v>
      </c>
      <c r="G869" s="173"/>
      <c r="H869" s="133"/>
    </row>
    <row r="870" spans="1:8" ht="25" customHeight="1" x14ac:dyDescent="0.35">
      <c r="A870" s="91" t="s">
        <v>1880</v>
      </c>
      <c r="B870" s="37" t="s">
        <v>1424</v>
      </c>
      <c r="C870" s="60" t="s">
        <v>1425</v>
      </c>
      <c r="D870" s="7" t="s">
        <v>24</v>
      </c>
      <c r="E870" s="133"/>
      <c r="F870" s="130" t="s">
        <v>1551</v>
      </c>
      <c r="G870" s="173"/>
      <c r="H870" s="133"/>
    </row>
    <row r="871" spans="1:8" ht="25" customHeight="1" x14ac:dyDescent="0.35">
      <c r="A871" s="91" t="s">
        <v>1881</v>
      </c>
      <c r="B871" s="37" t="s">
        <v>1426</v>
      </c>
      <c r="C871" s="60" t="s">
        <v>1427</v>
      </c>
      <c r="D871" s="7" t="s">
        <v>24</v>
      </c>
      <c r="E871" s="133"/>
      <c r="F871" s="130" t="s">
        <v>1551</v>
      </c>
      <c r="G871" s="173"/>
      <c r="H871" s="133"/>
    </row>
    <row r="872" spans="1:8" ht="25" customHeight="1" x14ac:dyDescent="0.35">
      <c r="A872" s="91" t="s">
        <v>1882</v>
      </c>
      <c r="B872" s="37" t="s">
        <v>1428</v>
      </c>
      <c r="C872" s="60" t="s">
        <v>1429</v>
      </c>
      <c r="D872" s="7" t="s">
        <v>24</v>
      </c>
      <c r="E872" s="133"/>
      <c r="F872" s="130" t="s">
        <v>1551</v>
      </c>
      <c r="G872" s="173"/>
      <c r="H872" s="133"/>
    </row>
    <row r="873" spans="1:8" ht="25" customHeight="1" x14ac:dyDescent="0.35">
      <c r="A873" s="91" t="s">
        <v>1883</v>
      </c>
      <c r="B873" s="37" t="s">
        <v>243</v>
      </c>
      <c r="C873" s="60" t="s">
        <v>1430</v>
      </c>
      <c r="D873" s="7" t="s">
        <v>24</v>
      </c>
      <c r="E873" s="133"/>
      <c r="F873" s="130" t="s">
        <v>1551</v>
      </c>
      <c r="G873" s="173"/>
      <c r="H873" s="133"/>
    </row>
    <row r="874" spans="1:8" ht="25" customHeight="1" x14ac:dyDescent="0.35">
      <c r="A874" s="91" t="s">
        <v>1884</v>
      </c>
      <c r="B874" s="37" t="s">
        <v>1431</v>
      </c>
      <c r="C874" s="60" t="s">
        <v>1432</v>
      </c>
      <c r="D874" s="7" t="s">
        <v>24</v>
      </c>
      <c r="E874" s="133"/>
      <c r="F874" s="130" t="s">
        <v>1551</v>
      </c>
      <c r="G874" s="173"/>
      <c r="H874" s="133"/>
    </row>
    <row r="875" spans="1:8" ht="25" customHeight="1" x14ac:dyDescent="0.35">
      <c r="A875" s="91" t="s">
        <v>1885</v>
      </c>
      <c r="B875" s="37" t="s">
        <v>1433</v>
      </c>
      <c r="C875" s="60" t="s">
        <v>1434</v>
      </c>
      <c r="D875" s="7" t="s">
        <v>24</v>
      </c>
      <c r="E875" s="133"/>
      <c r="F875" s="130" t="s">
        <v>1551</v>
      </c>
      <c r="G875" s="173"/>
      <c r="H875" s="133"/>
    </row>
    <row r="876" spans="1:8" ht="25" customHeight="1" x14ac:dyDescent="0.35">
      <c r="A876" s="91" t="s">
        <v>1886</v>
      </c>
      <c r="B876" s="37" t="s">
        <v>1418</v>
      </c>
      <c r="C876" s="60" t="s">
        <v>1435</v>
      </c>
      <c r="D876" s="7" t="s">
        <v>24</v>
      </c>
      <c r="E876" s="133"/>
      <c r="F876" s="130" t="s">
        <v>1551</v>
      </c>
      <c r="G876" s="173"/>
      <c r="H876" s="133"/>
    </row>
    <row r="877" spans="1:8" ht="25" customHeight="1" x14ac:dyDescent="0.35">
      <c r="A877" s="91" t="s">
        <v>1887</v>
      </c>
      <c r="B877" s="37" t="s">
        <v>1436</v>
      </c>
      <c r="C877" s="60" t="s">
        <v>1437</v>
      </c>
      <c r="D877" s="7" t="s">
        <v>24</v>
      </c>
      <c r="E877" s="133"/>
      <c r="F877" s="130" t="s">
        <v>1551</v>
      </c>
      <c r="G877" s="173"/>
      <c r="H877" s="133"/>
    </row>
    <row r="878" spans="1:8" ht="25" customHeight="1" x14ac:dyDescent="0.35">
      <c r="A878" s="91" t="s">
        <v>1888</v>
      </c>
      <c r="B878" s="37" t="s">
        <v>1438</v>
      </c>
      <c r="C878" s="93" t="s">
        <v>1439</v>
      </c>
      <c r="D878" s="7" t="s">
        <v>24</v>
      </c>
      <c r="E878" s="133"/>
      <c r="F878" s="130" t="s">
        <v>1551</v>
      </c>
      <c r="G878" s="173"/>
      <c r="H878" s="133"/>
    </row>
    <row r="879" spans="1:8" ht="25" customHeight="1" x14ac:dyDescent="0.35">
      <c r="A879" s="91" t="s">
        <v>1889</v>
      </c>
      <c r="B879" s="37" t="s">
        <v>1440</v>
      </c>
      <c r="C879" s="60" t="s">
        <v>1441</v>
      </c>
      <c r="D879" s="7" t="s">
        <v>24</v>
      </c>
      <c r="E879" s="133"/>
      <c r="F879" s="130" t="s">
        <v>1551</v>
      </c>
      <c r="G879" s="173"/>
      <c r="H879" s="133"/>
    </row>
    <row r="880" spans="1:8" ht="25" customHeight="1" x14ac:dyDescent="0.35">
      <c r="A880" s="91" t="s">
        <v>1890</v>
      </c>
      <c r="B880" s="37" t="s">
        <v>1442</v>
      </c>
      <c r="C880" s="60" t="s">
        <v>1443</v>
      </c>
      <c r="D880" s="7" t="s">
        <v>24</v>
      </c>
      <c r="E880" s="133"/>
      <c r="F880" s="130" t="s">
        <v>1551</v>
      </c>
      <c r="G880" s="173"/>
      <c r="H880" s="133"/>
    </row>
    <row r="881" spans="1:8" ht="25" customHeight="1" x14ac:dyDescent="0.35">
      <c r="A881" s="91" t="s">
        <v>1891</v>
      </c>
      <c r="B881" s="37" t="s">
        <v>1444</v>
      </c>
      <c r="C881" s="60" t="s">
        <v>1445</v>
      </c>
      <c r="D881" s="7" t="s">
        <v>24</v>
      </c>
      <c r="E881" s="133"/>
      <c r="F881" s="130" t="s">
        <v>1551</v>
      </c>
      <c r="G881" s="173"/>
      <c r="H881" s="133"/>
    </row>
    <row r="882" spans="1:8" ht="25" customHeight="1" x14ac:dyDescent="0.35">
      <c r="A882" s="91" t="s">
        <v>1892</v>
      </c>
      <c r="B882" s="37" t="s">
        <v>1446</v>
      </c>
      <c r="C882" s="60" t="s">
        <v>1445</v>
      </c>
      <c r="D882" s="7" t="s">
        <v>24</v>
      </c>
      <c r="E882" s="133"/>
      <c r="F882" s="130" t="s">
        <v>1551</v>
      </c>
      <c r="G882" s="173"/>
      <c r="H882" s="133"/>
    </row>
    <row r="883" spans="1:8" ht="25" customHeight="1" x14ac:dyDescent="0.35">
      <c r="A883" s="91" t="s">
        <v>1893</v>
      </c>
      <c r="B883" s="37" t="s">
        <v>1447</v>
      </c>
      <c r="C883" s="60" t="s">
        <v>1448</v>
      </c>
      <c r="D883" s="7" t="s">
        <v>24</v>
      </c>
      <c r="E883" s="133"/>
      <c r="F883" s="130" t="s">
        <v>1551</v>
      </c>
      <c r="G883" s="173"/>
      <c r="H883" s="133"/>
    </row>
    <row r="884" spans="1:8" ht="25" customHeight="1" x14ac:dyDescent="0.35">
      <c r="A884" s="91" t="s">
        <v>1894</v>
      </c>
      <c r="B884" s="37" t="s">
        <v>1449</v>
      </c>
      <c r="C884" s="60" t="s">
        <v>1450</v>
      </c>
      <c r="D884" s="7" t="s">
        <v>24</v>
      </c>
      <c r="E884" s="133"/>
      <c r="F884" s="130" t="s">
        <v>1551</v>
      </c>
      <c r="G884" s="173"/>
      <c r="H884" s="133"/>
    </row>
    <row r="885" spans="1:8" ht="25" customHeight="1" x14ac:dyDescent="0.35">
      <c r="A885" s="91" t="s">
        <v>1895</v>
      </c>
      <c r="B885" s="37" t="s">
        <v>1451</v>
      </c>
      <c r="C885" s="60" t="s">
        <v>1452</v>
      </c>
      <c r="D885" s="7" t="s">
        <v>24</v>
      </c>
      <c r="E885" s="133"/>
      <c r="F885" s="130" t="s">
        <v>1551</v>
      </c>
      <c r="G885" s="173"/>
      <c r="H885" s="133"/>
    </row>
    <row r="886" spans="1:8" ht="25" customHeight="1" x14ac:dyDescent="0.35">
      <c r="A886" s="91" t="s">
        <v>1896</v>
      </c>
      <c r="B886" s="37" t="s">
        <v>207</v>
      </c>
      <c r="C886" s="60" t="s">
        <v>1453</v>
      </c>
      <c r="D886" s="7" t="s">
        <v>24</v>
      </c>
      <c r="E886" s="133"/>
      <c r="F886" s="130" t="s">
        <v>1551</v>
      </c>
      <c r="G886" s="173"/>
      <c r="H886" s="133"/>
    </row>
    <row r="887" spans="1:8" ht="25" customHeight="1" x14ac:dyDescent="0.35">
      <c r="A887" s="91" t="s">
        <v>1897</v>
      </c>
      <c r="B887" s="37" t="s">
        <v>1454</v>
      </c>
      <c r="C887" s="60" t="s">
        <v>1455</v>
      </c>
      <c r="D887" s="7" t="s">
        <v>24</v>
      </c>
      <c r="E887" s="133"/>
      <c r="F887" s="130" t="s">
        <v>1551</v>
      </c>
      <c r="G887" s="173"/>
      <c r="H887" s="133"/>
    </row>
    <row r="888" spans="1:8" ht="25" customHeight="1" x14ac:dyDescent="0.35">
      <c r="A888" s="91" t="s">
        <v>1898</v>
      </c>
      <c r="B888" s="37" t="s">
        <v>1456</v>
      </c>
      <c r="C888" s="60" t="s">
        <v>1457</v>
      </c>
      <c r="D888" s="7" t="s">
        <v>24</v>
      </c>
      <c r="E888" s="133"/>
      <c r="F888" s="130" t="s">
        <v>1551</v>
      </c>
      <c r="G888" s="173"/>
      <c r="H888" s="133"/>
    </row>
    <row r="889" spans="1:8" ht="25" customHeight="1" x14ac:dyDescent="0.35">
      <c r="A889" s="91" t="s">
        <v>1899</v>
      </c>
      <c r="B889" s="37" t="s">
        <v>1458</v>
      </c>
      <c r="C889" s="60" t="s">
        <v>1459</v>
      </c>
      <c r="D889" s="7" t="s">
        <v>24</v>
      </c>
      <c r="E889" s="133"/>
      <c r="F889" s="130" t="s">
        <v>1551</v>
      </c>
      <c r="G889" s="173"/>
      <c r="H889" s="133"/>
    </row>
    <row r="890" spans="1:8" ht="25" customHeight="1" x14ac:dyDescent="0.35">
      <c r="A890" s="91" t="s">
        <v>1900</v>
      </c>
      <c r="B890" s="37" t="s">
        <v>1460</v>
      </c>
      <c r="C890" s="60" t="s">
        <v>1461</v>
      </c>
      <c r="D890" s="7" t="s">
        <v>24</v>
      </c>
      <c r="E890" s="133"/>
      <c r="F890" s="130" t="s">
        <v>1551</v>
      </c>
      <c r="G890" s="173"/>
      <c r="H890" s="133"/>
    </row>
    <row r="891" spans="1:8" ht="25" customHeight="1" x14ac:dyDescent="0.35">
      <c r="A891" s="91" t="s">
        <v>1901</v>
      </c>
      <c r="B891" s="37" t="s">
        <v>1462</v>
      </c>
      <c r="C891" s="60" t="s">
        <v>1463</v>
      </c>
      <c r="D891" s="7" t="s">
        <v>24</v>
      </c>
      <c r="E891" s="133"/>
      <c r="F891" s="130" t="s">
        <v>1551</v>
      </c>
      <c r="G891" s="173"/>
      <c r="H891" s="133"/>
    </row>
    <row r="892" spans="1:8" ht="25" customHeight="1" x14ac:dyDescent="0.35">
      <c r="A892" s="91" t="s">
        <v>1902</v>
      </c>
      <c r="B892" s="37" t="s">
        <v>1458</v>
      </c>
      <c r="C892" s="60" t="s">
        <v>1459</v>
      </c>
      <c r="D892" s="7" t="s">
        <v>24</v>
      </c>
      <c r="E892" s="133"/>
      <c r="F892" s="130" t="s">
        <v>1551</v>
      </c>
      <c r="G892" s="173"/>
      <c r="H892" s="133"/>
    </row>
    <row r="893" spans="1:8" ht="25" customHeight="1" x14ac:dyDescent="0.35">
      <c r="A893" s="91"/>
      <c r="B893" s="234"/>
      <c r="C893" s="235"/>
      <c r="D893" s="7"/>
      <c r="F893" s="130"/>
      <c r="G893" s="130"/>
    </row>
    <row r="894" spans="1:8" ht="25" customHeight="1" x14ac:dyDescent="0.35">
      <c r="A894" s="34">
        <v>7.4</v>
      </c>
      <c r="B894" s="9"/>
      <c r="C894" s="52" t="s">
        <v>266</v>
      </c>
      <c r="D894" s="7"/>
      <c r="F894" s="130"/>
      <c r="G894" s="130"/>
    </row>
    <row r="895" spans="1:8" ht="25" customHeight="1" x14ac:dyDescent="0.35">
      <c r="A895" s="28" t="s">
        <v>171</v>
      </c>
      <c r="B895" s="9" t="s">
        <v>268</v>
      </c>
      <c r="C895" s="6" t="s">
        <v>269</v>
      </c>
      <c r="D895" s="7" t="s">
        <v>24</v>
      </c>
      <c r="E895" s="133"/>
      <c r="F895" s="130" t="s">
        <v>1551</v>
      </c>
      <c r="G895" s="173"/>
      <c r="H895" s="133"/>
    </row>
    <row r="896" spans="1:8" ht="25" customHeight="1" x14ac:dyDescent="0.35">
      <c r="A896" s="28" t="s">
        <v>177</v>
      </c>
      <c r="B896" s="9" t="s">
        <v>271</v>
      </c>
      <c r="C896" s="6" t="s">
        <v>272</v>
      </c>
      <c r="D896" s="7" t="s">
        <v>24</v>
      </c>
      <c r="E896" s="133"/>
      <c r="F896" s="130" t="s">
        <v>1551</v>
      </c>
      <c r="G896" s="173"/>
      <c r="H896" s="133"/>
    </row>
    <row r="897" spans="1:8" ht="25" customHeight="1" x14ac:dyDescent="0.35">
      <c r="A897" s="28" t="s">
        <v>179</v>
      </c>
      <c r="B897" s="9" t="s">
        <v>274</v>
      </c>
      <c r="C897" s="6" t="s">
        <v>275</v>
      </c>
      <c r="D897" s="7" t="s">
        <v>24</v>
      </c>
      <c r="E897" s="133"/>
      <c r="F897" s="130" t="s">
        <v>1551</v>
      </c>
      <c r="G897" s="173"/>
      <c r="H897" s="133"/>
    </row>
    <row r="898" spans="1:8" ht="25" customHeight="1" x14ac:dyDescent="0.35">
      <c r="A898" s="28" t="s">
        <v>181</v>
      </c>
      <c r="B898" s="9" t="s">
        <v>277</v>
      </c>
      <c r="C898" s="6" t="s">
        <v>278</v>
      </c>
      <c r="D898" s="7" t="s">
        <v>24</v>
      </c>
      <c r="E898" s="133"/>
      <c r="F898" s="130" t="s">
        <v>1551</v>
      </c>
      <c r="G898" s="173"/>
      <c r="H898" s="133"/>
    </row>
    <row r="899" spans="1:8" ht="25" customHeight="1" x14ac:dyDescent="0.35">
      <c r="A899" s="28" t="s">
        <v>183</v>
      </c>
      <c r="B899" s="9" t="s">
        <v>277</v>
      </c>
      <c r="C899" s="6" t="s">
        <v>280</v>
      </c>
      <c r="D899" s="7" t="s">
        <v>17</v>
      </c>
      <c r="E899" s="133"/>
      <c r="F899" s="130" t="s">
        <v>1551</v>
      </c>
      <c r="G899" s="173"/>
      <c r="H899" s="133"/>
    </row>
    <row r="900" spans="1:8" ht="25" customHeight="1" x14ac:dyDescent="0.35">
      <c r="A900" s="28" t="s">
        <v>185</v>
      </c>
      <c r="B900" s="9" t="s">
        <v>277</v>
      </c>
      <c r="C900" s="6" t="s">
        <v>281</v>
      </c>
      <c r="D900" s="7" t="s">
        <v>17</v>
      </c>
      <c r="E900" s="133"/>
      <c r="F900" s="130" t="s">
        <v>1551</v>
      </c>
      <c r="G900" s="173"/>
      <c r="H900" s="133"/>
    </row>
    <row r="901" spans="1:8" ht="25" customHeight="1" x14ac:dyDescent="0.35">
      <c r="A901" s="28" t="s">
        <v>190</v>
      </c>
      <c r="B901" s="9" t="s">
        <v>277</v>
      </c>
      <c r="C901" s="6" t="s">
        <v>282</v>
      </c>
      <c r="D901" s="7" t="s">
        <v>17</v>
      </c>
      <c r="E901" s="133"/>
      <c r="F901" s="130" t="s">
        <v>1551</v>
      </c>
      <c r="G901" s="173"/>
      <c r="H901" s="133"/>
    </row>
    <row r="902" spans="1:8" ht="25" customHeight="1" x14ac:dyDescent="0.35">
      <c r="A902" s="28"/>
      <c r="B902" s="9"/>
      <c r="C902" s="6"/>
      <c r="D902" s="7"/>
      <c r="F902" s="137"/>
      <c r="G902" s="137"/>
    </row>
    <row r="903" spans="1:8" ht="25" customHeight="1" x14ac:dyDescent="0.35">
      <c r="A903" s="319" t="s">
        <v>1732</v>
      </c>
      <c r="B903" s="319"/>
      <c r="C903" s="319"/>
      <c r="D903" s="7"/>
      <c r="F903" s="137"/>
      <c r="G903" s="137"/>
    </row>
    <row r="904" spans="1:8" ht="25" customHeight="1" x14ac:dyDescent="0.35">
      <c r="A904" s="206"/>
      <c r="B904" s="7"/>
      <c r="C904" s="206"/>
      <c r="D904" s="34"/>
      <c r="F904" s="138"/>
      <c r="G904" s="131"/>
    </row>
    <row r="905" spans="1:8" ht="25" customHeight="1" x14ac:dyDescent="0.35">
      <c r="A905" s="321" t="s">
        <v>0</v>
      </c>
      <c r="B905" s="320" t="s">
        <v>1</v>
      </c>
      <c r="C905" s="320" t="s">
        <v>2</v>
      </c>
      <c r="D905" s="206"/>
      <c r="E905" s="133"/>
      <c r="F905" s="133"/>
      <c r="G905" s="133"/>
      <c r="H905" s="133"/>
    </row>
    <row r="906" spans="1:8" ht="25" customHeight="1" x14ac:dyDescent="0.35">
      <c r="A906" s="321"/>
      <c r="B906" s="320"/>
      <c r="C906" s="320"/>
      <c r="D906" s="320" t="s">
        <v>3</v>
      </c>
      <c r="E906" s="323" t="s">
        <v>5</v>
      </c>
      <c r="F906" s="323" t="s">
        <v>4</v>
      </c>
      <c r="G906" s="323"/>
      <c r="H906" s="323" t="s">
        <v>5</v>
      </c>
    </row>
    <row r="907" spans="1:8" ht="25" customHeight="1" x14ac:dyDescent="0.35">
      <c r="A907" s="75" t="s">
        <v>283</v>
      </c>
      <c r="B907" s="9" t="s">
        <v>265</v>
      </c>
      <c r="C907" s="10" t="s">
        <v>139</v>
      </c>
      <c r="D907" s="320"/>
      <c r="E907" s="323"/>
      <c r="F907" s="212" t="s">
        <v>6</v>
      </c>
      <c r="G907" s="212" t="s">
        <v>2046</v>
      </c>
      <c r="H907" s="323"/>
    </row>
    <row r="908" spans="1:8" ht="25" customHeight="1" x14ac:dyDescent="0.35">
      <c r="A908" s="34">
        <v>7.5</v>
      </c>
      <c r="B908" s="7"/>
      <c r="C908" s="52" t="s">
        <v>284</v>
      </c>
      <c r="D908" s="9"/>
      <c r="E908" s="135"/>
      <c r="F908" s="132"/>
      <c r="G908" s="132"/>
      <c r="H908" s="135"/>
    </row>
    <row r="909" spans="1:8" ht="25" customHeight="1" x14ac:dyDescent="0.35">
      <c r="A909" s="28" t="s">
        <v>267</v>
      </c>
      <c r="B909" s="9" t="s">
        <v>285</v>
      </c>
      <c r="C909" s="6" t="s">
        <v>286</v>
      </c>
      <c r="D909" s="7" t="s">
        <v>24</v>
      </c>
      <c r="E909" s="133"/>
      <c r="F909" s="130" t="s">
        <v>1551</v>
      </c>
      <c r="G909" s="173"/>
      <c r="H909" s="133"/>
    </row>
    <row r="910" spans="1:8" ht="38" x14ac:dyDescent="0.35">
      <c r="A910" s="28" t="s">
        <v>270</v>
      </c>
      <c r="B910" s="9" t="s">
        <v>287</v>
      </c>
      <c r="C910" s="6" t="s">
        <v>288</v>
      </c>
      <c r="D910" s="7" t="s">
        <v>24</v>
      </c>
      <c r="E910" s="133"/>
      <c r="F910" s="130" t="s">
        <v>1551</v>
      </c>
      <c r="G910" s="173"/>
      <c r="H910" s="133"/>
    </row>
    <row r="911" spans="1:8" ht="25" customHeight="1" x14ac:dyDescent="0.35">
      <c r="A911" s="28" t="s">
        <v>273</v>
      </c>
      <c r="B911" s="9" t="s">
        <v>289</v>
      </c>
      <c r="C911" s="6" t="s">
        <v>1670</v>
      </c>
      <c r="D911" s="7" t="s">
        <v>17</v>
      </c>
      <c r="E911" s="133"/>
      <c r="F911" s="130" t="s">
        <v>1551</v>
      </c>
      <c r="G911" s="173"/>
      <c r="H911" s="133"/>
    </row>
    <row r="912" spans="1:8" ht="25" customHeight="1" x14ac:dyDescent="0.35">
      <c r="A912" s="28" t="s">
        <v>276</v>
      </c>
      <c r="B912" s="9" t="s">
        <v>290</v>
      </c>
      <c r="C912" s="6" t="s">
        <v>291</v>
      </c>
      <c r="D912" s="7" t="s">
        <v>24</v>
      </c>
      <c r="E912" s="133"/>
      <c r="F912" s="130" t="s">
        <v>1551</v>
      </c>
      <c r="G912" s="173"/>
      <c r="H912" s="133"/>
    </row>
    <row r="913" spans="1:8" ht="25" customHeight="1" x14ac:dyDescent="0.35">
      <c r="A913" s="28" t="s">
        <v>279</v>
      </c>
      <c r="B913" s="9"/>
      <c r="C913" s="6" t="s">
        <v>292</v>
      </c>
      <c r="D913" s="7" t="s">
        <v>24</v>
      </c>
      <c r="E913" s="133"/>
      <c r="F913" s="130" t="s">
        <v>1551</v>
      </c>
      <c r="G913" s="173"/>
      <c r="H913" s="133"/>
    </row>
    <row r="914" spans="1:8" ht="25.5" x14ac:dyDescent="0.35">
      <c r="A914" s="34">
        <v>7.6</v>
      </c>
      <c r="B914" s="9"/>
      <c r="C914" s="6" t="s">
        <v>293</v>
      </c>
      <c r="D914" s="7"/>
      <c r="F914" s="130"/>
      <c r="G914" s="130"/>
    </row>
    <row r="915" spans="1:8" ht="25" customHeight="1" x14ac:dyDescent="0.35">
      <c r="A915" s="28" t="s">
        <v>1903</v>
      </c>
      <c r="B915" s="9" t="s">
        <v>294</v>
      </c>
      <c r="C915" s="6" t="s">
        <v>295</v>
      </c>
      <c r="D915" s="7" t="s">
        <v>17</v>
      </c>
      <c r="E915" s="133"/>
      <c r="F915" s="130" t="s">
        <v>1551</v>
      </c>
      <c r="G915" s="173"/>
      <c r="H915" s="133"/>
    </row>
    <row r="916" spans="1:8" ht="25" customHeight="1" x14ac:dyDescent="0.35">
      <c r="A916" s="319"/>
      <c r="B916" s="319"/>
      <c r="C916" s="319"/>
      <c r="D916" s="319"/>
      <c r="F916" s="138"/>
      <c r="G916" s="131"/>
    </row>
    <row r="917" spans="1:8" ht="25" customHeight="1" x14ac:dyDescent="0.35">
      <c r="A917" s="319" t="s">
        <v>1960</v>
      </c>
      <c r="B917" s="319"/>
      <c r="C917" s="319"/>
      <c r="D917" s="319"/>
    </row>
    <row r="918" spans="1:8" ht="25" customHeight="1" x14ac:dyDescent="0.35">
      <c r="A918" s="28"/>
      <c r="B918" s="28"/>
      <c r="C918" s="28"/>
      <c r="D918" s="28"/>
      <c r="E918" s="180"/>
      <c r="F918" s="180"/>
      <c r="G918" s="180"/>
      <c r="H918" s="180"/>
    </row>
    <row r="919" spans="1:8" ht="25" customHeight="1" x14ac:dyDescent="0.35">
      <c r="A919" s="321" t="s">
        <v>0</v>
      </c>
      <c r="B919" s="320" t="s">
        <v>1</v>
      </c>
      <c r="C919" s="320" t="s">
        <v>2</v>
      </c>
      <c r="D919" s="206"/>
      <c r="E919" s="133"/>
      <c r="F919" s="133"/>
      <c r="G919" s="133"/>
      <c r="H919" s="133"/>
    </row>
    <row r="920" spans="1:8" ht="25" customHeight="1" x14ac:dyDescent="0.35">
      <c r="A920" s="321"/>
      <c r="B920" s="320"/>
      <c r="C920" s="320"/>
      <c r="D920" s="320" t="s">
        <v>3</v>
      </c>
      <c r="E920" s="323" t="s">
        <v>5</v>
      </c>
      <c r="F920" s="323" t="s">
        <v>4</v>
      </c>
      <c r="G920" s="323"/>
      <c r="H920" s="323" t="s">
        <v>5</v>
      </c>
    </row>
    <row r="921" spans="1:8" ht="25" customHeight="1" x14ac:dyDescent="0.35">
      <c r="A921" s="75">
        <v>8</v>
      </c>
      <c r="B921" s="9"/>
      <c r="C921" s="10" t="s">
        <v>296</v>
      </c>
      <c r="D921" s="320"/>
      <c r="E921" s="323"/>
      <c r="F921" s="212" t="s">
        <v>6</v>
      </c>
      <c r="G921" s="212" t="s">
        <v>2046</v>
      </c>
      <c r="H921" s="323"/>
    </row>
    <row r="922" spans="1:8" ht="25" customHeight="1" x14ac:dyDescent="0.35">
      <c r="A922" s="34">
        <v>8.1</v>
      </c>
      <c r="B922" s="9" t="s">
        <v>297</v>
      </c>
      <c r="C922" s="6" t="s">
        <v>1566</v>
      </c>
      <c r="D922" s="7" t="s">
        <v>17</v>
      </c>
      <c r="E922" s="133"/>
      <c r="F922" s="130" t="s">
        <v>1551</v>
      </c>
      <c r="G922" s="173"/>
      <c r="H922" s="133"/>
    </row>
    <row r="923" spans="1:8" ht="25" customHeight="1" x14ac:dyDescent="0.35">
      <c r="A923" s="34"/>
      <c r="B923" s="9"/>
      <c r="C923" s="6" t="s">
        <v>1565</v>
      </c>
      <c r="D923" s="7" t="s">
        <v>17</v>
      </c>
      <c r="E923" s="133"/>
      <c r="F923" s="130" t="s">
        <v>1551</v>
      </c>
      <c r="G923" s="173"/>
      <c r="H923" s="133"/>
    </row>
    <row r="924" spans="1:8" ht="25" customHeight="1" x14ac:dyDescent="0.35">
      <c r="A924" s="34">
        <v>8.1999999999999993</v>
      </c>
      <c r="B924" s="9" t="s">
        <v>298</v>
      </c>
      <c r="C924" s="6" t="s">
        <v>299</v>
      </c>
      <c r="D924" s="7" t="s">
        <v>24</v>
      </c>
      <c r="E924" s="133"/>
      <c r="F924" s="130" t="s">
        <v>1551</v>
      </c>
      <c r="G924" s="173"/>
      <c r="H924" s="133"/>
    </row>
    <row r="925" spans="1:8" ht="25" customHeight="1" x14ac:dyDescent="0.35">
      <c r="A925" s="34"/>
      <c r="B925" s="9"/>
      <c r="C925" s="6" t="s">
        <v>1567</v>
      </c>
      <c r="D925" s="7" t="s">
        <v>24</v>
      </c>
      <c r="E925" s="133"/>
      <c r="F925" s="130" t="s">
        <v>1551</v>
      </c>
      <c r="G925" s="173"/>
      <c r="H925" s="133"/>
    </row>
    <row r="926" spans="1:8" ht="25" customHeight="1" x14ac:dyDescent="0.35">
      <c r="A926" s="34">
        <v>8.3000000000000007</v>
      </c>
      <c r="B926" s="9" t="s">
        <v>298</v>
      </c>
      <c r="C926" s="6" t="s">
        <v>300</v>
      </c>
      <c r="D926" s="7" t="s">
        <v>24</v>
      </c>
      <c r="E926" s="133"/>
      <c r="F926" s="130" t="s">
        <v>1551</v>
      </c>
      <c r="G926" s="173"/>
      <c r="H926" s="133"/>
    </row>
    <row r="927" spans="1:8" ht="31.5" customHeight="1" x14ac:dyDescent="0.35">
      <c r="A927" s="34">
        <v>8.4</v>
      </c>
      <c r="B927" s="9" t="s">
        <v>346</v>
      </c>
      <c r="C927" s="6" t="s">
        <v>301</v>
      </c>
      <c r="D927" s="7" t="s">
        <v>17</v>
      </c>
      <c r="E927" s="133"/>
      <c r="F927" s="130" t="s">
        <v>1551</v>
      </c>
      <c r="G927" s="173"/>
      <c r="H927" s="133"/>
    </row>
    <row r="928" spans="1:8" ht="25" customHeight="1" x14ac:dyDescent="0.35">
      <c r="A928" s="34">
        <v>8.5</v>
      </c>
      <c r="B928" s="9" t="s">
        <v>347</v>
      </c>
      <c r="C928" s="6" t="s">
        <v>302</v>
      </c>
      <c r="D928" s="7" t="s">
        <v>17</v>
      </c>
      <c r="E928" s="133"/>
      <c r="F928" s="130" t="s">
        <v>1551</v>
      </c>
      <c r="G928" s="173"/>
      <c r="H928" s="133"/>
    </row>
    <row r="929" spans="1:8" ht="32.25" customHeight="1" x14ac:dyDescent="0.35">
      <c r="A929" s="319" t="s">
        <v>1920</v>
      </c>
      <c r="B929" s="319"/>
      <c r="C929" s="319"/>
      <c r="D929" s="319"/>
      <c r="F929" s="137"/>
      <c r="G929" s="137"/>
    </row>
    <row r="930" spans="1:8" ht="25" customHeight="1" x14ac:dyDescent="0.35">
      <c r="A930" s="206"/>
      <c r="B930" s="7"/>
      <c r="C930" s="206"/>
      <c r="D930" s="206"/>
      <c r="E930" s="133"/>
      <c r="F930" s="133"/>
      <c r="G930" s="133"/>
      <c r="H930" s="133"/>
    </row>
    <row r="931" spans="1:8" ht="25" customHeight="1" x14ac:dyDescent="0.35">
      <c r="A931" s="321" t="s">
        <v>0</v>
      </c>
      <c r="B931" s="320" t="s">
        <v>1</v>
      </c>
      <c r="C931" s="320" t="s">
        <v>2</v>
      </c>
      <c r="D931" s="210" t="s">
        <v>3</v>
      </c>
      <c r="E931" s="323" t="s">
        <v>5</v>
      </c>
      <c r="F931" s="323" t="s">
        <v>4</v>
      </c>
      <c r="G931" s="323"/>
      <c r="H931" s="323" t="s">
        <v>5</v>
      </c>
    </row>
    <row r="932" spans="1:8" ht="25" customHeight="1" x14ac:dyDescent="0.35">
      <c r="A932" s="321"/>
      <c r="B932" s="320"/>
      <c r="C932" s="320"/>
      <c r="D932" s="210"/>
      <c r="E932" s="323"/>
      <c r="F932" s="212" t="s">
        <v>6</v>
      </c>
      <c r="G932" s="212" t="s">
        <v>2046</v>
      </c>
      <c r="H932" s="323"/>
    </row>
    <row r="933" spans="1:8" ht="25" customHeight="1" x14ac:dyDescent="0.35">
      <c r="A933" s="75">
        <v>9</v>
      </c>
      <c r="B933" s="9"/>
      <c r="C933" s="10" t="s">
        <v>303</v>
      </c>
      <c r="D933" s="9"/>
      <c r="E933" s="135"/>
      <c r="F933" s="132"/>
      <c r="G933" s="132"/>
      <c r="H933" s="135"/>
    </row>
    <row r="934" spans="1:8" ht="25" customHeight="1" x14ac:dyDescent="0.35">
      <c r="A934" s="34">
        <v>9.1</v>
      </c>
      <c r="B934" s="9" t="s">
        <v>304</v>
      </c>
      <c r="C934" s="52" t="s">
        <v>305</v>
      </c>
      <c r="D934" s="7"/>
      <c r="E934" s="133"/>
      <c r="F934" s="130"/>
      <c r="G934" s="130"/>
      <c r="H934" s="133"/>
    </row>
    <row r="935" spans="1:8" ht="25" customHeight="1" x14ac:dyDescent="0.35">
      <c r="A935" s="28" t="s">
        <v>1904</v>
      </c>
      <c r="B935" s="9"/>
      <c r="C935" s="6" t="s">
        <v>306</v>
      </c>
      <c r="D935" s="7" t="s">
        <v>24</v>
      </c>
      <c r="E935" s="133"/>
      <c r="F935" s="130" t="s">
        <v>1551</v>
      </c>
      <c r="G935" s="173"/>
      <c r="H935" s="133"/>
    </row>
    <row r="936" spans="1:8" ht="25" customHeight="1" x14ac:dyDescent="0.35">
      <c r="A936" s="34">
        <v>9.1999999999999993</v>
      </c>
      <c r="B936" s="9" t="s">
        <v>307</v>
      </c>
      <c r="C936" s="52" t="s">
        <v>308</v>
      </c>
      <c r="F936" s="130"/>
      <c r="G936" s="130"/>
    </row>
    <row r="937" spans="1:8" ht="25" customHeight="1" x14ac:dyDescent="0.35">
      <c r="A937" s="34" t="s">
        <v>1905</v>
      </c>
      <c r="B937" s="9"/>
      <c r="C937" s="32" t="s">
        <v>309</v>
      </c>
      <c r="D937" s="7" t="s">
        <v>24</v>
      </c>
      <c r="E937" s="133"/>
      <c r="F937" s="130" t="s">
        <v>1551</v>
      </c>
      <c r="G937" s="173"/>
      <c r="H937" s="133"/>
    </row>
    <row r="938" spans="1:8" ht="25" customHeight="1" x14ac:dyDescent="0.35">
      <c r="A938" s="34" t="s">
        <v>1906</v>
      </c>
      <c r="B938" s="9"/>
      <c r="C938" s="6" t="s">
        <v>310</v>
      </c>
      <c r="D938" s="7" t="s">
        <v>24</v>
      </c>
      <c r="E938" s="133"/>
      <c r="F938" s="130" t="s">
        <v>1551</v>
      </c>
      <c r="G938" s="173"/>
      <c r="H938" s="133"/>
    </row>
    <row r="939" spans="1:8" ht="25" customHeight="1" x14ac:dyDescent="0.35">
      <c r="A939" s="34">
        <v>9.3000000000000007</v>
      </c>
      <c r="B939" s="9"/>
      <c r="C939" s="52" t="s">
        <v>311</v>
      </c>
      <c r="D939" s="7"/>
      <c r="F939" s="130"/>
      <c r="G939" s="130"/>
    </row>
    <row r="940" spans="1:8" ht="25" customHeight="1" x14ac:dyDescent="0.35">
      <c r="A940" s="28" t="s">
        <v>1907</v>
      </c>
      <c r="B940" s="9" t="s">
        <v>312</v>
      </c>
      <c r="C940" s="6" t="s">
        <v>313</v>
      </c>
      <c r="D940" s="7" t="s">
        <v>24</v>
      </c>
      <c r="E940" s="133"/>
      <c r="F940" s="130" t="s">
        <v>1551</v>
      </c>
      <c r="G940" s="173"/>
      <c r="H940" s="133"/>
    </row>
    <row r="941" spans="1:8" ht="25" customHeight="1" x14ac:dyDescent="0.35">
      <c r="A941" s="28" t="s">
        <v>1908</v>
      </c>
      <c r="B941" s="9" t="s">
        <v>314</v>
      </c>
      <c r="C941" s="6" t="s">
        <v>315</v>
      </c>
      <c r="D941" s="7" t="s">
        <v>24</v>
      </c>
      <c r="E941" s="133"/>
      <c r="F941" s="130" t="s">
        <v>1551</v>
      </c>
      <c r="G941" s="173"/>
      <c r="H941" s="133"/>
    </row>
    <row r="942" spans="1:8" ht="25" customHeight="1" x14ac:dyDescent="0.35">
      <c r="A942" s="28" t="s">
        <v>1909</v>
      </c>
      <c r="B942" s="9" t="s">
        <v>316</v>
      </c>
      <c r="C942" s="6" t="s">
        <v>317</v>
      </c>
      <c r="D942" s="7" t="s">
        <v>24</v>
      </c>
      <c r="E942" s="133"/>
      <c r="F942" s="130" t="s">
        <v>1551</v>
      </c>
      <c r="G942" s="173"/>
      <c r="H942" s="133"/>
    </row>
    <row r="943" spans="1:8" ht="25" customHeight="1" x14ac:dyDescent="0.35">
      <c r="A943" s="28" t="s">
        <v>1910</v>
      </c>
      <c r="B943" s="9" t="s">
        <v>318</v>
      </c>
      <c r="C943" s="6" t="s">
        <v>319</v>
      </c>
      <c r="D943" s="7" t="s">
        <v>24</v>
      </c>
      <c r="E943" s="133"/>
      <c r="F943" s="130" t="s">
        <v>1551</v>
      </c>
      <c r="G943" s="173"/>
      <c r="H943" s="133"/>
    </row>
    <row r="944" spans="1:8" ht="25" customHeight="1" x14ac:dyDescent="0.35">
      <c r="A944" s="28" t="s">
        <v>1911</v>
      </c>
      <c r="B944" s="9" t="s">
        <v>304</v>
      </c>
      <c r="C944" s="6" t="s">
        <v>320</v>
      </c>
      <c r="D944" s="7" t="s">
        <v>24</v>
      </c>
      <c r="E944" s="133"/>
      <c r="F944" s="130" t="s">
        <v>1551</v>
      </c>
      <c r="G944" s="173"/>
      <c r="H944" s="133"/>
    </row>
    <row r="945" spans="1:8" ht="25" customHeight="1" x14ac:dyDescent="0.35">
      <c r="A945" s="28" t="s">
        <v>1912</v>
      </c>
      <c r="B945" s="9" t="s">
        <v>321</v>
      </c>
      <c r="C945" s="6" t="s">
        <v>322</v>
      </c>
      <c r="D945" s="7" t="s">
        <v>24</v>
      </c>
      <c r="E945" s="133"/>
      <c r="F945" s="130" t="s">
        <v>1551</v>
      </c>
      <c r="G945" s="173"/>
      <c r="H945" s="133"/>
    </row>
    <row r="946" spans="1:8" ht="25" customHeight="1" x14ac:dyDescent="0.35">
      <c r="A946" s="28" t="s">
        <v>1913</v>
      </c>
      <c r="B946" s="9" t="s">
        <v>321</v>
      </c>
      <c r="C946" s="6" t="s">
        <v>323</v>
      </c>
      <c r="D946" s="7" t="s">
        <v>24</v>
      </c>
      <c r="E946" s="133"/>
      <c r="F946" s="130" t="s">
        <v>1551</v>
      </c>
      <c r="G946" s="173"/>
      <c r="H946" s="133"/>
    </row>
    <row r="947" spans="1:8" ht="25" customHeight="1" x14ac:dyDescent="0.35">
      <c r="A947" s="28" t="s">
        <v>1914</v>
      </c>
      <c r="B947" s="9" t="s">
        <v>321</v>
      </c>
      <c r="C947" s="6" t="s">
        <v>324</v>
      </c>
      <c r="D947" s="7" t="s">
        <v>24</v>
      </c>
      <c r="E947" s="133"/>
      <c r="F947" s="130" t="s">
        <v>1551</v>
      </c>
      <c r="G947" s="173"/>
      <c r="H947" s="133"/>
    </row>
    <row r="948" spans="1:8" ht="25" customHeight="1" x14ac:dyDescent="0.35">
      <c r="A948" s="28" t="s">
        <v>1915</v>
      </c>
      <c r="B948" s="9" t="s">
        <v>325</v>
      </c>
      <c r="C948" s="6" t="s">
        <v>326</v>
      </c>
      <c r="D948" s="7" t="s">
        <v>24</v>
      </c>
      <c r="E948" s="133"/>
      <c r="F948" s="130" t="s">
        <v>1551</v>
      </c>
      <c r="G948" s="173"/>
      <c r="H948" s="133"/>
    </row>
    <row r="949" spans="1:8" ht="25" customHeight="1" x14ac:dyDescent="0.35">
      <c r="A949" s="28" t="s">
        <v>1916</v>
      </c>
      <c r="B949" s="9" t="s">
        <v>325</v>
      </c>
      <c r="C949" s="6" t="s">
        <v>327</v>
      </c>
      <c r="D949" s="7" t="s">
        <v>24</v>
      </c>
      <c r="E949" s="133"/>
      <c r="F949" s="130" t="s">
        <v>1551</v>
      </c>
      <c r="G949" s="173"/>
      <c r="H949" s="133"/>
    </row>
    <row r="950" spans="1:8" ht="25" customHeight="1" x14ac:dyDescent="0.35">
      <c r="A950" s="28" t="s">
        <v>1917</v>
      </c>
      <c r="B950" s="9" t="s">
        <v>325</v>
      </c>
      <c r="C950" s="6" t="s">
        <v>328</v>
      </c>
      <c r="D950" s="7" t="s">
        <v>24</v>
      </c>
      <c r="E950" s="133"/>
      <c r="F950" s="130" t="s">
        <v>1551</v>
      </c>
      <c r="G950" s="173"/>
      <c r="H950" s="133"/>
    </row>
    <row r="951" spans="1:8" ht="25" customHeight="1" x14ac:dyDescent="0.35">
      <c r="A951" s="319" t="s">
        <v>1918</v>
      </c>
      <c r="B951" s="319"/>
      <c r="C951" s="319"/>
      <c r="D951" s="319"/>
      <c r="F951" s="138"/>
      <c r="G951" s="131"/>
    </row>
    <row r="952" spans="1:8" ht="25" customHeight="1" x14ac:dyDescent="0.35">
      <c r="A952" s="206"/>
      <c r="B952" s="7"/>
      <c r="C952" s="206"/>
    </row>
    <row r="953" spans="1:8" ht="25" customHeight="1" x14ac:dyDescent="0.35">
      <c r="A953" s="324" t="s">
        <v>0</v>
      </c>
      <c r="B953" s="325" t="s">
        <v>1</v>
      </c>
      <c r="C953" s="325" t="s">
        <v>2</v>
      </c>
      <c r="D953" s="211" t="s">
        <v>3</v>
      </c>
      <c r="E953" s="323" t="s">
        <v>5</v>
      </c>
      <c r="F953" s="323" t="s">
        <v>4</v>
      </c>
      <c r="G953" s="323"/>
      <c r="H953" s="323" t="s">
        <v>5</v>
      </c>
    </row>
    <row r="954" spans="1:8" ht="25" customHeight="1" x14ac:dyDescent="0.35">
      <c r="A954" s="324"/>
      <c r="B954" s="325"/>
      <c r="C954" s="325"/>
      <c r="D954" s="211"/>
      <c r="E954" s="323"/>
      <c r="F954" s="212" t="s">
        <v>6</v>
      </c>
      <c r="G954" s="212" t="s">
        <v>2046</v>
      </c>
      <c r="H954" s="323"/>
    </row>
    <row r="955" spans="1:8" ht="25" customHeight="1" x14ac:dyDescent="0.35">
      <c r="A955" s="94">
        <v>10</v>
      </c>
      <c r="B955" s="11"/>
      <c r="C955" s="54" t="s">
        <v>1552</v>
      </c>
      <c r="D955" s="11"/>
      <c r="E955" s="135"/>
      <c r="F955" s="333" t="s">
        <v>2142</v>
      </c>
      <c r="G955" s="132"/>
      <c r="H955" s="135"/>
    </row>
    <row r="956" spans="1:8" ht="25" customHeight="1" x14ac:dyDescent="0.35">
      <c r="A956" s="55">
        <v>10.1</v>
      </c>
      <c r="B956" s="55"/>
      <c r="C956" s="60" t="s">
        <v>1553</v>
      </c>
      <c r="D956" s="55" t="s">
        <v>17</v>
      </c>
      <c r="E956" s="133"/>
      <c r="F956" s="333" t="s">
        <v>2142</v>
      </c>
      <c r="G956" s="173"/>
      <c r="H956" s="133"/>
    </row>
    <row r="957" spans="1:8" ht="25" customHeight="1" x14ac:dyDescent="0.35">
      <c r="A957" s="55">
        <v>10.199999999999999</v>
      </c>
      <c r="B957" s="55"/>
      <c r="C957" s="60" t="s">
        <v>1563</v>
      </c>
      <c r="D957" s="55" t="s">
        <v>1656</v>
      </c>
      <c r="E957" s="130"/>
      <c r="F957" s="333" t="s">
        <v>2142</v>
      </c>
      <c r="G957" s="173"/>
      <c r="H957" s="130"/>
    </row>
    <row r="958" spans="1:8" ht="25" customHeight="1" x14ac:dyDescent="0.35">
      <c r="A958" s="55">
        <v>10.3</v>
      </c>
      <c r="B958" s="55"/>
      <c r="C958" s="60" t="s">
        <v>1554</v>
      </c>
      <c r="D958" s="55" t="s">
        <v>17</v>
      </c>
      <c r="E958" s="130"/>
      <c r="F958" s="333" t="s">
        <v>2142</v>
      </c>
      <c r="G958" s="173"/>
      <c r="H958" s="130"/>
    </row>
    <row r="959" spans="1:8" ht="25" customHeight="1" x14ac:dyDescent="0.35">
      <c r="A959" s="55">
        <v>10.4</v>
      </c>
      <c r="B959" s="55"/>
      <c r="C959" s="60" t="s">
        <v>1555</v>
      </c>
      <c r="D959" s="55" t="s">
        <v>1564</v>
      </c>
      <c r="E959" s="130"/>
      <c r="F959" s="333" t="s">
        <v>2142</v>
      </c>
      <c r="G959" s="173"/>
      <c r="H959" s="294"/>
    </row>
    <row r="960" spans="1:8" ht="25" customHeight="1" x14ac:dyDescent="0.35">
      <c r="A960" s="55">
        <v>10.5</v>
      </c>
      <c r="B960" s="55"/>
      <c r="C960" s="60" t="s">
        <v>1652</v>
      </c>
      <c r="D960" s="55" t="s">
        <v>1564</v>
      </c>
      <c r="E960" s="130"/>
      <c r="F960" s="333" t="s">
        <v>2142</v>
      </c>
      <c r="G960" s="173"/>
      <c r="H960" s="130"/>
    </row>
    <row r="961" spans="1:8" ht="25" customHeight="1" x14ac:dyDescent="0.35">
      <c r="A961" s="55">
        <v>10.6</v>
      </c>
      <c r="B961" s="55"/>
      <c r="C961" s="60" t="s">
        <v>1556</v>
      </c>
      <c r="D961" s="55" t="s">
        <v>1564</v>
      </c>
      <c r="E961" s="130"/>
      <c r="F961" s="333" t="s">
        <v>2142</v>
      </c>
      <c r="G961" s="173"/>
      <c r="H961" s="130"/>
    </row>
    <row r="962" spans="1:8" ht="25" customHeight="1" x14ac:dyDescent="0.35">
      <c r="A962" s="55">
        <v>10.7</v>
      </c>
      <c r="B962" s="55"/>
      <c r="C962" s="60" t="s">
        <v>1557</v>
      </c>
      <c r="D962" s="55" t="s">
        <v>1564</v>
      </c>
      <c r="E962" s="130"/>
      <c r="F962" s="333" t="s">
        <v>2142</v>
      </c>
      <c r="G962" s="173"/>
      <c r="H962" s="130"/>
    </row>
    <row r="963" spans="1:8" ht="25" customHeight="1" x14ac:dyDescent="0.35">
      <c r="A963" s="95">
        <v>10.8</v>
      </c>
      <c r="B963" s="55"/>
      <c r="C963" s="3" t="s">
        <v>1558</v>
      </c>
      <c r="D963" s="55" t="s">
        <v>1564</v>
      </c>
      <c r="E963" s="130"/>
      <c r="F963" s="333" t="s">
        <v>2142</v>
      </c>
      <c r="G963" s="173"/>
      <c r="H963" s="130"/>
    </row>
    <row r="964" spans="1:8" ht="25" customHeight="1" x14ac:dyDescent="0.35">
      <c r="A964" s="95">
        <v>10.9</v>
      </c>
      <c r="B964" s="55"/>
      <c r="C964" s="60" t="s">
        <v>1559</v>
      </c>
      <c r="D964" s="55" t="s">
        <v>1564</v>
      </c>
      <c r="E964" s="130"/>
      <c r="F964" s="333" t="s">
        <v>2142</v>
      </c>
      <c r="G964" s="173"/>
      <c r="H964" s="130"/>
    </row>
    <row r="965" spans="1:8" ht="25" customHeight="1" x14ac:dyDescent="0.35">
      <c r="A965" s="96">
        <v>10.1</v>
      </c>
      <c r="B965" s="55"/>
      <c r="C965" s="60" t="s">
        <v>1560</v>
      </c>
      <c r="D965" s="55" t="s">
        <v>1564</v>
      </c>
      <c r="E965" s="130"/>
      <c r="F965" s="333" t="s">
        <v>2142</v>
      </c>
      <c r="G965" s="173"/>
      <c r="H965" s="130"/>
    </row>
    <row r="966" spans="1:8" ht="25" customHeight="1" x14ac:dyDescent="0.35">
      <c r="A966" s="96">
        <v>10.11</v>
      </c>
      <c r="B966" s="55"/>
      <c r="C966" s="60" t="s">
        <v>1561</v>
      </c>
      <c r="D966" s="55" t="s">
        <v>1564</v>
      </c>
      <c r="E966" s="130"/>
      <c r="F966" s="333" t="s">
        <v>2142</v>
      </c>
      <c r="G966" s="173"/>
      <c r="H966" s="130"/>
    </row>
    <row r="967" spans="1:8" ht="25" customHeight="1" x14ac:dyDescent="0.35">
      <c r="A967" s="96">
        <v>10.119999999999999</v>
      </c>
      <c r="B967" s="55"/>
      <c r="C967" s="60" t="s">
        <v>1562</v>
      </c>
      <c r="D967" s="55" t="s">
        <v>17</v>
      </c>
      <c r="E967" s="130"/>
      <c r="F967" s="333" t="s">
        <v>2142</v>
      </c>
      <c r="G967" s="173"/>
      <c r="H967" s="130"/>
    </row>
    <row r="968" spans="1:8" ht="25" customHeight="1" x14ac:dyDescent="0.35">
      <c r="A968" s="96">
        <v>10.130000000000001</v>
      </c>
      <c r="B968" s="55"/>
      <c r="C968" s="60" t="s">
        <v>2043</v>
      </c>
      <c r="D968" s="55" t="s">
        <v>1564</v>
      </c>
      <c r="E968" s="130"/>
      <c r="F968" s="333" t="s">
        <v>2142</v>
      </c>
      <c r="G968" s="173"/>
      <c r="H968" s="130"/>
    </row>
    <row r="969" spans="1:8" ht="25" customHeight="1" x14ac:dyDescent="0.35">
      <c r="A969" s="96">
        <v>10.14</v>
      </c>
      <c r="B969" s="55"/>
      <c r="C969" s="60" t="s">
        <v>1653</v>
      </c>
      <c r="D969" s="55" t="s">
        <v>1564</v>
      </c>
      <c r="E969" s="130"/>
      <c r="F969" s="333" t="s">
        <v>2142</v>
      </c>
      <c r="G969" s="173"/>
      <c r="H969" s="130"/>
    </row>
    <row r="970" spans="1:8" ht="25" customHeight="1" x14ac:dyDescent="0.35">
      <c r="A970" s="96">
        <v>10.15</v>
      </c>
      <c r="B970" s="55"/>
      <c r="C970" s="60" t="s">
        <v>1654</v>
      </c>
      <c r="D970" s="55" t="s">
        <v>1564</v>
      </c>
      <c r="E970" s="130"/>
      <c r="F970" s="333" t="s">
        <v>2142</v>
      </c>
      <c r="G970" s="173"/>
      <c r="H970" s="130"/>
    </row>
    <row r="971" spans="1:8" ht="25" customHeight="1" x14ac:dyDescent="0.35">
      <c r="A971" s="96">
        <v>10.16</v>
      </c>
      <c r="B971" s="55"/>
      <c r="C971" s="60" t="s">
        <v>1655</v>
      </c>
      <c r="D971" s="55" t="s">
        <v>1564</v>
      </c>
      <c r="E971" s="130"/>
      <c r="F971" s="333" t="s">
        <v>2142</v>
      </c>
      <c r="G971" s="173"/>
      <c r="H971" s="130"/>
    </row>
    <row r="972" spans="1:8" ht="25" customHeight="1" x14ac:dyDescent="0.35">
      <c r="A972" s="319" t="s">
        <v>1919</v>
      </c>
      <c r="B972" s="319"/>
      <c r="C972" s="319"/>
      <c r="D972" s="319"/>
      <c r="F972" s="138"/>
      <c r="G972" s="131"/>
    </row>
    <row r="973" spans="1:8" ht="25" customHeight="1" x14ac:dyDescent="0.35">
      <c r="A973" s="9">
        <v>11</v>
      </c>
      <c r="B973" s="9"/>
      <c r="C973" s="34" t="s">
        <v>2044</v>
      </c>
      <c r="D973" s="9"/>
      <c r="F973" s="138"/>
      <c r="G973" s="131"/>
    </row>
    <row r="974" spans="1:8" ht="25" customHeight="1" x14ac:dyDescent="0.35">
      <c r="A974" s="7">
        <v>11.1</v>
      </c>
      <c r="B974" s="7"/>
      <c r="C974" s="206"/>
      <c r="D974" s="209" t="s">
        <v>1564</v>
      </c>
    </row>
    <row r="976" spans="1:8" s="58" customFormat="1" ht="25" customHeight="1" x14ac:dyDescent="0.35">
      <c r="A976" s="236" t="s">
        <v>1946</v>
      </c>
      <c r="B976" s="237"/>
      <c r="C976" s="238"/>
      <c r="D976" s="238"/>
      <c r="E976" s="181"/>
      <c r="F976" s="181"/>
      <c r="G976" s="181"/>
      <c r="H976" s="181"/>
    </row>
    <row r="977" spans="1:8" s="58" customFormat="1" ht="25" customHeight="1" x14ac:dyDescent="0.35">
      <c r="A977" s="239" t="s">
        <v>1947</v>
      </c>
      <c r="B977" s="240"/>
      <c r="C977" s="241"/>
      <c r="D977" s="241"/>
      <c r="E977" s="181"/>
      <c r="F977" s="181"/>
      <c r="G977" s="181"/>
      <c r="H977" s="181"/>
    </row>
  </sheetData>
  <sheetProtection selectLockedCells="1"/>
  <mergeCells count="123">
    <mergeCell ref="H3:H4"/>
    <mergeCell ref="H171:H172"/>
    <mergeCell ref="H195:H196"/>
    <mergeCell ref="H205:H206"/>
    <mergeCell ref="E3:E4"/>
    <mergeCell ref="E171:E172"/>
    <mergeCell ref="E195:E196"/>
    <mergeCell ref="E205:E206"/>
    <mergeCell ref="A929:D929"/>
    <mergeCell ref="A301:C301"/>
    <mergeCell ref="B205:B206"/>
    <mergeCell ref="C457:C458"/>
    <mergeCell ref="C303:C304"/>
    <mergeCell ref="D303:D304"/>
    <mergeCell ref="E303:E304"/>
    <mergeCell ref="E323:E324"/>
    <mergeCell ref="E342:E343"/>
    <mergeCell ref="E457:E458"/>
    <mergeCell ref="A170:C170"/>
    <mergeCell ref="A194:D194"/>
    <mergeCell ref="A203:D203"/>
    <mergeCell ref="A321:D321"/>
    <mergeCell ref="A340:D340"/>
    <mergeCell ref="A455:D455"/>
    <mergeCell ref="A951:D951"/>
    <mergeCell ref="A972:D972"/>
    <mergeCell ref="A706:D706"/>
    <mergeCell ref="A764:D764"/>
    <mergeCell ref="A797:D797"/>
    <mergeCell ref="A798:D798"/>
    <mergeCell ref="A839:D839"/>
    <mergeCell ref="E931:E932"/>
    <mergeCell ref="E953:E954"/>
    <mergeCell ref="E767:E768"/>
    <mergeCell ref="E801:E802"/>
    <mergeCell ref="E843:E844"/>
    <mergeCell ref="A953:A954"/>
    <mergeCell ref="B953:B954"/>
    <mergeCell ref="C953:C954"/>
    <mergeCell ref="C800:C801"/>
    <mergeCell ref="D801:D802"/>
    <mergeCell ref="A800:A801"/>
    <mergeCell ref="E906:E907"/>
    <mergeCell ref="E920:E921"/>
    <mergeCell ref="E708:E709"/>
    <mergeCell ref="A931:A932"/>
    <mergeCell ref="B931:B932"/>
    <mergeCell ref="C766:C767"/>
    <mergeCell ref="H931:H932"/>
    <mergeCell ref="H953:H954"/>
    <mergeCell ref="H767:H768"/>
    <mergeCell ref="H801:H802"/>
    <mergeCell ref="H843:H844"/>
    <mergeCell ref="H906:H907"/>
    <mergeCell ref="H920:H921"/>
    <mergeCell ref="H303:H304"/>
    <mergeCell ref="H323:H324"/>
    <mergeCell ref="H342:H343"/>
    <mergeCell ref="H457:H458"/>
    <mergeCell ref="H708:H709"/>
    <mergeCell ref="C171:C172"/>
    <mergeCell ref="D171:D172"/>
    <mergeCell ref="A171:A172"/>
    <mergeCell ref="B171:B172"/>
    <mergeCell ref="A195:A196"/>
    <mergeCell ref="B195:B196"/>
    <mergeCell ref="D195:D196"/>
    <mergeCell ref="C195:C196"/>
    <mergeCell ref="A457:A458"/>
    <mergeCell ref="B457:B458"/>
    <mergeCell ref="D457:D458"/>
    <mergeCell ref="A323:A324"/>
    <mergeCell ref="B323:B324"/>
    <mergeCell ref="A342:A343"/>
    <mergeCell ref="B342:B343"/>
    <mergeCell ref="C342:C343"/>
    <mergeCell ref="D342:D343"/>
    <mergeCell ref="C323:C324"/>
    <mergeCell ref="D205:D206"/>
    <mergeCell ref="C205:C206"/>
    <mergeCell ref="A205:A206"/>
    <mergeCell ref="A2:H2"/>
    <mergeCell ref="F3:G3"/>
    <mergeCell ref="F953:G953"/>
    <mergeCell ref="F931:G931"/>
    <mergeCell ref="F920:G920"/>
    <mergeCell ref="F906:G906"/>
    <mergeCell ref="F843:G843"/>
    <mergeCell ref="F801:G801"/>
    <mergeCell ref="F767:G767"/>
    <mergeCell ref="F708:G708"/>
    <mergeCell ref="F457:G457"/>
    <mergeCell ref="F205:G205"/>
    <mergeCell ref="F195:G195"/>
    <mergeCell ref="F171:G171"/>
    <mergeCell ref="B800:B801"/>
    <mergeCell ref="A919:A920"/>
    <mergeCell ref="B919:B920"/>
    <mergeCell ref="C919:C920"/>
    <mergeCell ref="C931:C932"/>
    <mergeCell ref="D708:D709"/>
    <mergeCell ref="D920:D921"/>
    <mergeCell ref="C905:C906"/>
    <mergeCell ref="D906:D907"/>
    <mergeCell ref="A840:D840"/>
    <mergeCell ref="A903:C903"/>
    <mergeCell ref="A916:D916"/>
    <mergeCell ref="A917:D917"/>
    <mergeCell ref="D323:D324"/>
    <mergeCell ref="B303:B304"/>
    <mergeCell ref="A303:A304"/>
    <mergeCell ref="A905:A906"/>
    <mergeCell ref="B905:B906"/>
    <mergeCell ref="B766:B767"/>
    <mergeCell ref="D767:D768"/>
    <mergeCell ref="C708:C709"/>
    <mergeCell ref="B842:B843"/>
    <mergeCell ref="C842:C843"/>
    <mergeCell ref="D843:D844"/>
    <mergeCell ref="A708:A709"/>
    <mergeCell ref="B708:B709"/>
    <mergeCell ref="A766:A767"/>
    <mergeCell ref="A842:A843"/>
  </mergeCells>
  <pageMargins left="0.47222222222222221" right="0.47222222222222221" top="0.47222222222222221" bottom="0.47222222222222221" header="0.3" footer="0.3"/>
  <pageSetup scale="57" fitToHeight="0" orientation="portrait" r:id="rId1"/>
  <headerFooter>
    <oddFooter>&amp;L&amp;"Arial,Regular"&amp;10Volume 3: Detail Scope of Work&amp;R&amp;"Arial,Regular"&amp;10Page &amp;P of &amp;N</oddFooter>
  </headerFooter>
  <rowBreaks count="12" manualBreakCount="12">
    <brk id="121" max="8" man="1"/>
    <brk id="170" max="8" man="1"/>
    <brk id="304" max="8" man="1"/>
    <brk id="341" max="8" man="1"/>
    <brk id="354" max="8" man="1"/>
    <brk id="443" max="8" man="1"/>
    <brk id="707" max="8" man="1"/>
    <brk id="757" max="8" man="1"/>
    <brk id="799" max="8" man="1"/>
    <brk id="841" max="8" man="1"/>
    <brk id="916" max="8" man="1"/>
    <brk id="952" max="8" man="1"/>
  </rowBreaks>
  <ignoredErrors>
    <ignoredError sqref="A6:D6 A195:D196 A204:D208 A203 A312:D318 A301 A322:D326 A321 A341:D346 A340 A456:D461 A455 A707:D710 A765:D771 A764 A799:D802 A842:D845 A905:D908 A904:D904 A918:D921 A952:D955 A951 A813:D816 A812:C812 A818:D838 A817:D817 A705:D705 A704:C704 A37:D37 A36:C36 A281:D281 A279:C279 A171:D174 D170 A930:D934 A929 A202:D202 A197:D197 A18:D18 A16:B16 A27:D28 A23:B23 A198:D198 A302:D305 A310:D310 A306:B306 D306 A105:D106 A102:D102 A150:D153 A149:C149 A158:D158 A156:D156 A155:D155 A154:D154 A157:D157 A161:D162 A159:D159 A160:D160 A164:D164 A163:D163 A167:D167 A165:D165 A166:D166 A169:D169 A168:D168 A132:D133 A131:D131 A135:D147 A134:D134 A125:D130 A124:D124 A116:D116 A115:D115 A68:D70 A66:D66 A67:D67 A72:D73 A71:D71 A76:D80 A74:D74 A75:D75 A84:D85 A81:D81 A82:D82 A83:D83 A87:D90 A86:D86 A93:D95 A91:D91 A92:D92 A100:D101 A96:D96 A97:D97 A98:C98 A99:D99 A103:D104 A109:D114 A107:D107 A108:D108 A118:D119 A117:D117 A121:D123 A120:D120 A236:D236 A230:D230 A223:D229 A210:D210 A211:D211 A212:D212 A213:D213 A214:D214 A215:D217 A218:D218 A219:D219 A220:D221 A222:D222 A269:D270 A237:D237 A231:D231 A232:D232 A233:D233 A234:D234 A235:D235 A238:D238 A239:D239 A240:D240 A241:D244 A245:D245 A246:D249 A250:D250 A251:D251 A252:D252 A253:D253 A254:D254 A255:D255 A256:D256 A257:D257 A258:D258 A259:D259 A260:D260 A261:D261 A262:D264 A265:D265 A266:D266 A267:D267 A268:D268 A276:D276 A273:D273 A272:D272 A271:D271 A278:D278 A277:D277 A274:D274 A275:D275 A280:D280 A291:D291 A282:D282 A283:D283 A284:D284 A285:D285 A286:D287 A288:D288 A289:D289 A290:D290 A297:D297 A292:D292 A293:D293 A294:D294 A295:D295 A296:D296 A299:D299 A298:D298 A300:D300 A307:D307 A308:D309 A320:D320 A319:D319 A336:D337 A331:D331 A332:D332 A333:D333 A334:D334 A335:D335 A339:D339 A338:D338 A39:D55 A38:D38 A175:D193 A209:D209 A327:D330 A454:D454 A347:D453 A462:D703 A711:D763 A772:D796 A803:D811 A841:D841 A902:D902 A846:D893 A909:D913 A922:D928 A935:D950 B974:C974 A956:D967 D301 A903 D903 A915:D915 A914:C914 A972 A11:D12 A10:B10 A57:D57 A56:C56 A59:D61 A58:C58 A63:D65 A62:C62 A148:C148 A895:D901 A894:C894 A24:C24 A969:D971 A968:B968 D968 A5:B5 A8:D8 A7:C7 A31:D31 A29:C30 A25:C25 A22:C22 A13:C15 A17:C17 A9:C9 A20:D21 A19:C19 A26:C26 A34:D35 A32:C32 A33:C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97ED2-BE69-4AFF-92A6-D02B9C907872}">
  <dimension ref="A1:J6"/>
  <sheetViews>
    <sheetView view="pageBreakPreview" zoomScale="60" zoomScaleNormal="100" workbookViewId="0">
      <selection activeCell="G12" sqref="G12"/>
    </sheetView>
  </sheetViews>
  <sheetFormatPr defaultRowHeight="14.5" x14ac:dyDescent="0.35"/>
  <cols>
    <col min="7" max="7" width="38.81640625" customWidth="1"/>
  </cols>
  <sheetData>
    <row r="1" spans="1:10" ht="15.5" x14ac:dyDescent="0.35">
      <c r="A1" s="326" t="s">
        <v>1663</v>
      </c>
      <c r="B1" s="326"/>
      <c r="C1" s="326"/>
      <c r="D1" s="326"/>
      <c r="E1" s="326"/>
      <c r="F1" s="326"/>
      <c r="G1" s="326"/>
      <c r="H1" s="184"/>
      <c r="I1" s="184"/>
      <c r="J1" s="51"/>
    </row>
    <row r="2" spans="1:10" ht="15.5" x14ac:dyDescent="0.35">
      <c r="A2" s="326"/>
      <c r="B2" s="326"/>
      <c r="C2" s="326"/>
      <c r="D2" s="326"/>
      <c r="E2" s="326"/>
      <c r="F2" s="326"/>
      <c r="G2" s="326"/>
      <c r="H2" s="184"/>
      <c r="I2" s="184"/>
      <c r="J2" s="51"/>
    </row>
    <row r="3" spans="1:10" ht="15.5" x14ac:dyDescent="0.35">
      <c r="A3" s="326"/>
      <c r="B3" s="326"/>
      <c r="C3" s="326"/>
      <c r="D3" s="326"/>
      <c r="E3" s="326"/>
      <c r="F3" s="326"/>
      <c r="G3" s="326"/>
      <c r="H3" s="184"/>
      <c r="I3" s="184"/>
      <c r="J3" s="51"/>
    </row>
    <row r="4" spans="1:10" ht="15.5" x14ac:dyDescent="0.35">
      <c r="A4" s="326"/>
      <c r="B4" s="326"/>
      <c r="C4" s="326"/>
      <c r="D4" s="326"/>
      <c r="E4" s="326"/>
      <c r="F4" s="326"/>
      <c r="G4" s="326"/>
      <c r="H4" s="184"/>
      <c r="I4" s="184"/>
      <c r="J4" s="51"/>
    </row>
    <row r="5" spans="1:10" ht="15.5" x14ac:dyDescent="0.35">
      <c r="A5" s="326"/>
      <c r="B5" s="326"/>
      <c r="C5" s="326"/>
      <c r="D5" s="326"/>
      <c r="E5" s="326"/>
      <c r="F5" s="326"/>
      <c r="G5" s="326"/>
      <c r="H5" s="184"/>
      <c r="I5" s="184"/>
      <c r="J5" s="51"/>
    </row>
    <row r="6" spans="1:10" ht="252" customHeight="1" x14ac:dyDescent="0.35">
      <c r="A6" s="326"/>
      <c r="B6" s="326"/>
      <c r="C6" s="326"/>
      <c r="D6" s="326"/>
      <c r="E6" s="326"/>
      <c r="F6" s="326"/>
      <c r="G6" s="326"/>
      <c r="H6" s="184"/>
      <c r="I6" s="184"/>
      <c r="J6" s="51"/>
    </row>
  </sheetData>
  <mergeCells count="1">
    <mergeCell ref="A1:G6"/>
  </mergeCells>
  <pageMargins left="0.7" right="0.7" top="0.75" bottom="0.75" header="0.3" footer="0.3"/>
  <pageSetup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4"/>
  <sheetViews>
    <sheetView workbookViewId="0">
      <selection activeCell="D5" sqref="D5"/>
    </sheetView>
  </sheetViews>
  <sheetFormatPr defaultRowHeight="14.5" x14ac:dyDescent="0.35"/>
  <cols>
    <col min="2" max="2" width="40.26953125" bestFit="1" customWidth="1"/>
    <col min="3" max="3" width="36.54296875" customWidth="1"/>
  </cols>
  <sheetData>
    <row r="1" spans="2:4" ht="15" thickBot="1" x14ac:dyDescent="0.4"/>
    <row r="2" spans="2:4" x14ac:dyDescent="0.35">
      <c r="B2" t="s">
        <v>2037</v>
      </c>
      <c r="C2" s="194" t="s">
        <v>2040</v>
      </c>
      <c r="D2" s="195">
        <v>83.8</v>
      </c>
    </row>
    <row r="3" spans="2:4" ht="15" thickBot="1" x14ac:dyDescent="0.4">
      <c r="B3" t="s">
        <v>2038</v>
      </c>
      <c r="C3" s="196" t="s">
        <v>2041</v>
      </c>
      <c r="D3" s="197">
        <v>111.8</v>
      </c>
    </row>
    <row r="4" spans="2:4" ht="15" thickBot="1" x14ac:dyDescent="0.4">
      <c r="C4" s="198" t="s">
        <v>2039</v>
      </c>
      <c r="D4" s="199">
        <f>+(D3-D2)/D2</f>
        <v>0.33412887828162291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workbookViewId="0">
      <selection activeCell="C15" sqref="C15"/>
    </sheetView>
  </sheetViews>
  <sheetFormatPr defaultRowHeight="14.5" x14ac:dyDescent="0.35"/>
  <cols>
    <col min="1" max="1" width="7.1796875" customWidth="1"/>
    <col min="2" max="2" width="60.54296875" customWidth="1"/>
    <col min="3" max="3" width="19.81640625" customWidth="1"/>
    <col min="4" max="4" width="19.453125" style="97" customWidth="1"/>
    <col min="6" max="6" width="9.1796875" hidden="1" customWidth="1"/>
    <col min="7" max="7" width="0" hidden="1" customWidth="1"/>
  </cols>
  <sheetData>
    <row r="1" spans="1:7" ht="28" x14ac:dyDescent="0.35">
      <c r="A1" s="14" t="s">
        <v>0</v>
      </c>
      <c r="B1" s="16" t="s">
        <v>2</v>
      </c>
      <c r="C1" s="14" t="s">
        <v>2016</v>
      </c>
      <c r="D1" s="125" t="s">
        <v>1956</v>
      </c>
    </row>
    <row r="2" spans="1:7" x14ac:dyDescent="0.35">
      <c r="A2" s="5">
        <v>1</v>
      </c>
      <c r="B2" s="4" t="s">
        <v>8</v>
      </c>
      <c r="C2" s="126" t="e">
        <f>+F3*0.12</f>
        <v>#REF!</v>
      </c>
      <c r="D2" s="126" t="e">
        <f>+D3*0.12</f>
        <v>#REF!</v>
      </c>
    </row>
    <row r="3" spans="1:7" x14ac:dyDescent="0.35">
      <c r="A3" s="5">
        <v>2</v>
      </c>
      <c r="B3" s="4" t="s">
        <v>1929</v>
      </c>
      <c r="C3" s="127" t="e">
        <f>+'Civil and Primary Plant BOQ'!#REF!</f>
        <v>#REF!</v>
      </c>
      <c r="D3" s="127" t="e">
        <f>+'Civil and Primary Plant BOQ'!#REF!</f>
        <v>#REF!</v>
      </c>
      <c r="F3" s="20" t="e">
        <f>SUM(C3:C18)</f>
        <v>#REF!</v>
      </c>
      <c r="G3" s="20" t="e">
        <f>SUM(D3:D18)</f>
        <v>#REF!</v>
      </c>
    </row>
    <row r="4" spans="1:7" x14ac:dyDescent="0.35">
      <c r="A4" s="5" t="s">
        <v>1955</v>
      </c>
      <c r="B4" s="4" t="s">
        <v>13</v>
      </c>
      <c r="C4" s="128" t="e">
        <f>+'Civil and Primary Plant BOQ'!#REF!</f>
        <v>#REF!</v>
      </c>
      <c r="D4" s="128" t="e">
        <f>+'Civil and Primary Plant BOQ'!#REF!</f>
        <v>#REF!</v>
      </c>
    </row>
    <row r="5" spans="1:7" x14ac:dyDescent="0.35">
      <c r="A5" s="5">
        <v>4</v>
      </c>
      <c r="B5" s="4" t="s">
        <v>58</v>
      </c>
      <c r="C5" s="128" t="e">
        <f>+'Civil and Primary Plant BOQ'!#REF!</f>
        <v>#REF!</v>
      </c>
      <c r="D5" s="128" t="e">
        <f>+'Civil and Primary Plant BOQ'!#REF!</f>
        <v>#REF!</v>
      </c>
    </row>
    <row r="6" spans="1:7" x14ac:dyDescent="0.35">
      <c r="A6" s="5" t="s">
        <v>61</v>
      </c>
      <c r="B6" s="4" t="s">
        <v>63</v>
      </c>
      <c r="C6" s="128" t="e">
        <f>+'Civil and Primary Plant BOQ'!#REF!</f>
        <v>#REF!</v>
      </c>
      <c r="D6" s="128" t="e">
        <f>+'Civil and Primary Plant BOQ'!#REF!</f>
        <v>#REF!</v>
      </c>
    </row>
    <row r="7" spans="1:7" x14ac:dyDescent="0.35">
      <c r="A7" s="5" t="s">
        <v>83</v>
      </c>
      <c r="B7" s="4" t="s">
        <v>84</v>
      </c>
      <c r="C7" s="128" t="e">
        <f>+'Civil and Primary Plant BOQ'!#REF!</f>
        <v>#REF!</v>
      </c>
      <c r="D7" s="128" t="e">
        <f>+'Civil and Primary Plant BOQ'!#REF!</f>
        <v>#REF!</v>
      </c>
    </row>
    <row r="8" spans="1:7" x14ac:dyDescent="0.35">
      <c r="A8" s="5" t="s">
        <v>108</v>
      </c>
      <c r="B8" s="4" t="s">
        <v>84</v>
      </c>
      <c r="C8" s="128" t="e">
        <f>+'Civil and Primary Plant BOQ'!#REF!</f>
        <v>#REF!</v>
      </c>
      <c r="D8" s="128" t="e">
        <f>+'Civil and Primary Plant BOQ'!#REF!</f>
        <v>#REF!</v>
      </c>
    </row>
    <row r="9" spans="1:7" x14ac:dyDescent="0.35">
      <c r="A9" s="5">
        <v>6</v>
      </c>
      <c r="B9" s="4" t="s">
        <v>120</v>
      </c>
      <c r="C9" s="128" t="e">
        <f>+'Civil and Primary Plant BOQ'!#REF!</f>
        <v>#REF!</v>
      </c>
      <c r="D9" s="128" t="e">
        <f>+'Civil and Primary Plant BOQ'!#REF!</f>
        <v>#REF!</v>
      </c>
    </row>
    <row r="10" spans="1:7" x14ac:dyDescent="0.35">
      <c r="A10" s="5" t="s">
        <v>123</v>
      </c>
      <c r="B10" s="4" t="s">
        <v>124</v>
      </c>
      <c r="C10" s="128" t="e">
        <f>+'Civil and Primary Plant BOQ'!#REF!</f>
        <v>#REF!</v>
      </c>
      <c r="D10" s="128" t="e">
        <f>+'Civil and Primary Plant BOQ'!#REF!</f>
        <v>#REF!</v>
      </c>
    </row>
    <row r="11" spans="1:7" x14ac:dyDescent="0.35">
      <c r="A11" s="5" t="s">
        <v>138</v>
      </c>
      <c r="B11" s="4" t="s">
        <v>139</v>
      </c>
      <c r="C11" s="128" t="e">
        <f>+'Civil and Primary Plant BOQ'!#REF!</f>
        <v>#REF!</v>
      </c>
      <c r="D11" s="128" t="e">
        <f>+'Civil and Primary Plant BOQ'!#REF!</f>
        <v>#REF!</v>
      </c>
    </row>
    <row r="12" spans="1:7" x14ac:dyDescent="0.35">
      <c r="A12" s="5" t="s">
        <v>169</v>
      </c>
      <c r="B12" s="4" t="s">
        <v>139</v>
      </c>
      <c r="C12" s="128" t="e">
        <f>+'Civil and Primary Plant BOQ'!#REF!</f>
        <v>#REF!</v>
      </c>
      <c r="D12" s="128" t="e">
        <f>+'Civil and Primary Plant BOQ'!#REF!</f>
        <v>#REF!</v>
      </c>
    </row>
    <row r="13" spans="1:7" x14ac:dyDescent="0.35">
      <c r="A13" s="5" t="s">
        <v>214</v>
      </c>
      <c r="B13" s="4" t="s">
        <v>139</v>
      </c>
      <c r="C13" s="128" t="e">
        <f>+'Civil and Primary Plant BOQ'!#REF!</f>
        <v>#REF!</v>
      </c>
      <c r="D13" s="128" t="e">
        <f>+'Civil and Primary Plant BOQ'!#REF!</f>
        <v>#REF!</v>
      </c>
    </row>
    <row r="14" spans="1:7" x14ac:dyDescent="0.35">
      <c r="A14" s="5" t="s">
        <v>264</v>
      </c>
      <c r="B14" s="4" t="s">
        <v>139</v>
      </c>
      <c r="C14" s="128" t="e">
        <f>+'Civil and Primary Plant BOQ'!#REF!</f>
        <v>#REF!</v>
      </c>
      <c r="D14" s="128" t="e">
        <f>+'Civil and Primary Plant BOQ'!#REF!</f>
        <v>#REF!</v>
      </c>
    </row>
    <row r="15" spans="1:7" x14ac:dyDescent="0.35">
      <c r="A15" s="5" t="s">
        <v>283</v>
      </c>
      <c r="B15" s="4" t="s">
        <v>139</v>
      </c>
      <c r="C15" s="128" t="e">
        <f>+'Civil and Primary Plant BOQ'!#REF!</f>
        <v>#REF!</v>
      </c>
      <c r="D15" s="128" t="e">
        <f>+'Civil and Primary Plant BOQ'!#REF!</f>
        <v>#REF!</v>
      </c>
    </row>
    <row r="16" spans="1:7" x14ac:dyDescent="0.35">
      <c r="A16" s="5">
        <v>8</v>
      </c>
      <c r="B16" s="4" t="s">
        <v>296</v>
      </c>
      <c r="C16" s="128" t="e">
        <f>+'Civil and Primary Plant BOQ'!#REF!</f>
        <v>#REF!</v>
      </c>
      <c r="D16" s="128" t="e">
        <f>+'Civil and Primary Plant BOQ'!#REF!</f>
        <v>#REF!</v>
      </c>
    </row>
    <row r="17" spans="1:4" x14ac:dyDescent="0.35">
      <c r="A17" s="5">
        <v>9</v>
      </c>
      <c r="B17" s="6" t="s">
        <v>303</v>
      </c>
      <c r="C17" s="128" t="e">
        <f>+'Civil and Primary Plant BOQ'!#REF!</f>
        <v>#REF!</v>
      </c>
      <c r="D17" s="128" t="e">
        <f>+'Civil and Primary Plant BOQ'!#REF!</f>
        <v>#REF!</v>
      </c>
    </row>
    <row r="18" spans="1:4" x14ac:dyDescent="0.35">
      <c r="A18" s="5">
        <v>10</v>
      </c>
      <c r="B18" s="3" t="s">
        <v>1552</v>
      </c>
      <c r="C18" s="128" t="e">
        <f>+'Civil and Primary Plant BOQ'!#REF!</f>
        <v>#REF!</v>
      </c>
      <c r="D18" s="128" t="e">
        <f>+'Civil and Primary Plant BOQ'!#REF!</f>
        <v>#REF!</v>
      </c>
    </row>
    <row r="19" spans="1:4" x14ac:dyDescent="0.35">
      <c r="A19" s="327" t="s">
        <v>1930</v>
      </c>
      <c r="B19" s="328"/>
      <c r="C19" s="129" t="e">
        <f>SUM(C2:C18)</f>
        <v>#REF!</v>
      </c>
      <c r="D19" s="128" t="e">
        <f>SUM(D2:D18)</f>
        <v>#REF!</v>
      </c>
    </row>
  </sheetData>
  <sheetProtection password="83F6" sheet="1" objects="1" scenarios="1"/>
  <mergeCells count="1">
    <mergeCell ref="A19:B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topLeftCell="A22" workbookViewId="0">
      <selection activeCell="C24" sqref="C24"/>
    </sheetView>
  </sheetViews>
  <sheetFormatPr defaultRowHeight="14.5" x14ac:dyDescent="0.35"/>
  <cols>
    <col min="1" max="1" width="7.453125" customWidth="1"/>
    <col min="2" max="2" width="16.54296875" customWidth="1"/>
    <col min="3" max="3" width="65.54296875" bestFit="1" customWidth="1"/>
    <col min="4" max="4" width="3.453125" customWidth="1"/>
    <col min="5" max="5" width="20.54296875" customWidth="1"/>
    <col min="6" max="6" width="19.54296875" customWidth="1"/>
    <col min="7" max="7" width="18.453125" customWidth="1"/>
  </cols>
  <sheetData>
    <row r="1" spans="1:8" ht="30.5" thickBot="1" x14ac:dyDescent="0.65">
      <c r="A1" s="329" t="s">
        <v>1961</v>
      </c>
      <c r="B1" s="329"/>
      <c r="C1" s="329"/>
      <c r="D1" s="329"/>
      <c r="E1" s="329"/>
      <c r="F1" s="329"/>
      <c r="G1" s="329"/>
      <c r="H1" s="139"/>
    </row>
    <row r="2" spans="1:8" x14ac:dyDescent="0.35">
      <c r="A2" s="140"/>
      <c r="B2" s="140"/>
      <c r="C2" s="140"/>
      <c r="D2" s="140"/>
      <c r="E2" s="140"/>
      <c r="F2" s="140"/>
      <c r="G2" s="140"/>
      <c r="H2" s="139"/>
    </row>
    <row r="3" spans="1:8" ht="15.5" x14ac:dyDescent="0.35">
      <c r="A3" s="141" t="s">
        <v>1962</v>
      </c>
      <c r="B3" s="140"/>
      <c r="C3" s="140"/>
      <c r="D3" s="140"/>
      <c r="E3" s="140"/>
      <c r="F3" s="140"/>
      <c r="G3" s="140"/>
      <c r="H3" s="139"/>
    </row>
    <row r="4" spans="1:8" x14ac:dyDescent="0.35">
      <c r="A4" s="140"/>
      <c r="B4" s="140"/>
      <c r="C4" s="140"/>
      <c r="D4" s="140"/>
      <c r="E4" s="140"/>
      <c r="F4" s="140"/>
      <c r="G4" s="140"/>
      <c r="H4" s="139"/>
    </row>
    <row r="5" spans="1:8" ht="18" x14ac:dyDescent="0.4">
      <c r="A5" s="142" t="s">
        <v>2015</v>
      </c>
      <c r="B5" s="104"/>
      <c r="C5" s="104"/>
      <c r="D5" s="104"/>
      <c r="E5" s="104"/>
      <c r="F5" s="104"/>
      <c r="G5" s="143"/>
      <c r="H5" s="139"/>
    </row>
    <row r="6" spans="1:8" x14ac:dyDescent="0.35">
      <c r="A6" s="139"/>
      <c r="B6" s="139"/>
      <c r="C6" s="139"/>
      <c r="D6" s="139"/>
      <c r="E6" s="139"/>
      <c r="F6" s="139"/>
      <c r="G6" s="139"/>
      <c r="H6" s="139"/>
    </row>
    <row r="7" spans="1:8" ht="15.5" x14ac:dyDescent="0.35">
      <c r="A7" s="144" t="s">
        <v>1963</v>
      </c>
      <c r="B7" s="145"/>
      <c r="C7" s="98"/>
      <c r="D7" s="146"/>
      <c r="E7" s="147" t="s">
        <v>1964</v>
      </c>
      <c r="F7" s="148" t="s">
        <v>1965</v>
      </c>
      <c r="G7" s="98"/>
      <c r="H7" s="139"/>
    </row>
    <row r="8" spans="1:8" ht="15.5" x14ac:dyDescent="0.35">
      <c r="A8" s="149" t="s">
        <v>1966</v>
      </c>
      <c r="B8" s="145"/>
      <c r="C8" s="98"/>
      <c r="D8" s="146"/>
      <c r="E8" s="150" t="s">
        <v>1966</v>
      </c>
      <c r="F8" s="101"/>
      <c r="G8" s="98"/>
      <c r="H8" s="139"/>
    </row>
    <row r="9" spans="1:8" ht="15.5" x14ac:dyDescent="0.35">
      <c r="A9" s="149" t="s">
        <v>1967</v>
      </c>
      <c r="B9" s="145"/>
      <c r="C9" s="98"/>
      <c r="D9" s="146"/>
      <c r="E9" s="150" t="s">
        <v>1967</v>
      </c>
      <c r="F9" s="102"/>
      <c r="G9" s="98"/>
      <c r="H9" s="139"/>
    </row>
    <row r="10" spans="1:8" ht="15.5" x14ac:dyDescent="0.35">
      <c r="A10" s="149"/>
      <c r="B10" s="145"/>
      <c r="C10" s="98"/>
      <c r="D10" s="146"/>
      <c r="E10" s="150"/>
      <c r="F10" s="102"/>
      <c r="G10" s="98"/>
      <c r="H10" s="139"/>
    </row>
    <row r="11" spans="1:8" ht="15.5" x14ac:dyDescent="0.35">
      <c r="A11" s="149"/>
      <c r="B11" s="145"/>
      <c r="C11" s="98"/>
      <c r="D11" s="146"/>
      <c r="E11" s="139"/>
      <c r="F11" s="103"/>
      <c r="G11" s="98"/>
      <c r="H11" s="139"/>
    </row>
    <row r="12" spans="1:8" ht="15.5" x14ac:dyDescent="0.35">
      <c r="A12" s="149" t="s">
        <v>1968</v>
      </c>
      <c r="B12" s="145"/>
      <c r="C12" s="98"/>
      <c r="D12" s="146"/>
      <c r="E12" s="151"/>
      <c r="F12" s="104"/>
      <c r="G12" s="98"/>
      <c r="H12" s="139"/>
    </row>
    <row r="13" spans="1:8" ht="15.5" x14ac:dyDescent="0.35">
      <c r="A13" s="149" t="s">
        <v>1969</v>
      </c>
      <c r="B13" s="145"/>
      <c r="C13" s="105"/>
      <c r="D13" s="146"/>
      <c r="E13" s="152"/>
      <c r="F13" s="104"/>
      <c r="G13" s="98"/>
      <c r="H13" s="139"/>
    </row>
    <row r="14" spans="1:8" ht="15.5" x14ac:dyDescent="0.35">
      <c r="A14" s="149" t="s">
        <v>1970</v>
      </c>
      <c r="B14" s="145"/>
      <c r="C14" s="98"/>
      <c r="D14" s="146"/>
      <c r="E14" s="151"/>
      <c r="F14" s="104"/>
      <c r="G14" s="98"/>
      <c r="H14" s="139"/>
    </row>
    <row r="15" spans="1:8" ht="15.5" x14ac:dyDescent="0.35">
      <c r="A15" s="149" t="s">
        <v>1971</v>
      </c>
      <c r="B15" s="145"/>
      <c r="C15" s="98"/>
      <c r="D15" s="139"/>
      <c r="E15" s="150" t="s">
        <v>1970</v>
      </c>
      <c r="F15" s="104"/>
      <c r="G15" s="98"/>
      <c r="H15" s="139"/>
    </row>
    <row r="16" spans="1:8" ht="15.5" x14ac:dyDescent="0.35">
      <c r="A16" s="149" t="s">
        <v>1972</v>
      </c>
      <c r="B16" s="145"/>
      <c r="C16" s="98"/>
      <c r="D16" s="139"/>
      <c r="E16" s="150" t="s">
        <v>1971</v>
      </c>
      <c r="F16" s="107"/>
      <c r="G16" s="98"/>
      <c r="H16" s="139"/>
    </row>
    <row r="17" spans="1:8" ht="15.5" x14ac:dyDescent="0.35">
      <c r="A17" s="149" t="s">
        <v>1973</v>
      </c>
      <c r="B17" s="145"/>
      <c r="C17" s="108"/>
      <c r="D17" s="139"/>
      <c r="E17" s="150" t="s">
        <v>1974</v>
      </c>
      <c r="F17" s="104"/>
      <c r="G17" s="153"/>
      <c r="H17" s="139"/>
    </row>
    <row r="18" spans="1:8" ht="15.5" x14ac:dyDescent="0.35">
      <c r="A18" s="154" t="s">
        <v>1975</v>
      </c>
      <c r="B18" s="145"/>
      <c r="C18" s="105"/>
      <c r="D18" s="146"/>
      <c r="E18" s="150" t="s">
        <v>1976</v>
      </c>
      <c r="F18" s="102"/>
      <c r="G18" s="98"/>
      <c r="H18" s="139"/>
    </row>
    <row r="19" spans="1:8" ht="15.5" x14ac:dyDescent="0.35">
      <c r="A19" s="154" t="s">
        <v>1977</v>
      </c>
      <c r="B19" s="145"/>
      <c r="C19" s="98"/>
      <c r="D19" s="146"/>
      <c r="E19" s="141" t="s">
        <v>1978</v>
      </c>
      <c r="F19" s="104"/>
      <c r="G19" s="98"/>
      <c r="H19" s="139"/>
    </row>
    <row r="20" spans="1:8" ht="15.5" x14ac:dyDescent="0.35">
      <c r="A20" s="154" t="s">
        <v>1979</v>
      </c>
      <c r="B20" s="145"/>
      <c r="C20" s="105"/>
      <c r="D20" s="146"/>
      <c r="E20" s="141" t="s">
        <v>1980</v>
      </c>
      <c r="F20" s="109"/>
      <c r="G20" s="98"/>
      <c r="H20" s="139"/>
    </row>
    <row r="21" spans="1:8" ht="15.5" x14ac:dyDescent="0.35">
      <c r="A21" s="154" t="s">
        <v>1981</v>
      </c>
      <c r="B21" s="155"/>
      <c r="C21" s="108"/>
      <c r="D21" s="146"/>
      <c r="E21" s="141" t="s">
        <v>1982</v>
      </c>
      <c r="F21" s="104"/>
      <c r="G21" s="156"/>
      <c r="H21" s="139"/>
    </row>
    <row r="22" spans="1:8" ht="15.5" x14ac:dyDescent="0.35">
      <c r="A22" s="157"/>
      <c r="B22" s="157"/>
      <c r="C22" s="157"/>
      <c r="D22" s="157"/>
      <c r="E22" s="158" t="s">
        <v>1983</v>
      </c>
      <c r="F22" s="158" t="s">
        <v>1984</v>
      </c>
      <c r="G22" s="158" t="s">
        <v>1985</v>
      </c>
      <c r="H22" s="139"/>
    </row>
    <row r="23" spans="1:8" ht="15.5" x14ac:dyDescent="0.35">
      <c r="A23" s="110"/>
      <c r="B23" s="99" t="s">
        <v>1986</v>
      </c>
      <c r="C23" s="100" t="s">
        <v>1987</v>
      </c>
      <c r="D23" s="99" t="s">
        <v>11</v>
      </c>
      <c r="E23" s="111" t="e">
        <f>+' BOQ Summary'!D19</f>
        <v>#REF!</v>
      </c>
      <c r="F23" s="160">
        <v>0</v>
      </c>
      <c r="G23" s="112" t="e">
        <f>+E23-F23</f>
        <v>#REF!</v>
      </c>
      <c r="H23" s="139"/>
    </row>
    <row r="24" spans="1:8" ht="15.5" x14ac:dyDescent="0.35">
      <c r="A24" s="110" t="s">
        <v>1988</v>
      </c>
      <c r="B24" s="99" t="s">
        <v>1989</v>
      </c>
      <c r="C24" s="100" t="s">
        <v>1990</v>
      </c>
      <c r="D24" s="113" t="s">
        <v>11</v>
      </c>
      <c r="E24" s="120">
        <v>0</v>
      </c>
      <c r="F24" s="162">
        <v>0</v>
      </c>
      <c r="G24" s="115">
        <f t="shared" ref="G24:G30" si="0">+E24-F24</f>
        <v>0</v>
      </c>
      <c r="H24" s="139"/>
    </row>
    <row r="25" spans="1:8" ht="15.5" x14ac:dyDescent="0.35">
      <c r="A25" s="110"/>
      <c r="B25" s="99"/>
      <c r="C25" s="116" t="s">
        <v>1991</v>
      </c>
      <c r="D25" s="106" t="s">
        <v>11</v>
      </c>
      <c r="E25" s="117" t="e">
        <f>+E24+E23</f>
        <v>#REF!</v>
      </c>
      <c r="F25" s="164">
        <f>+F23+F24</f>
        <v>0</v>
      </c>
      <c r="G25" s="119" t="e">
        <f t="shared" si="0"/>
        <v>#REF!</v>
      </c>
      <c r="H25" s="139"/>
    </row>
    <row r="26" spans="1:8" ht="15.5" x14ac:dyDescent="0.35">
      <c r="A26" s="110" t="s">
        <v>1992</v>
      </c>
      <c r="B26" s="99" t="s">
        <v>1993</v>
      </c>
      <c r="C26" s="100" t="s">
        <v>1994</v>
      </c>
      <c r="D26" s="99" t="s">
        <v>11</v>
      </c>
      <c r="E26" s="111" t="e">
        <f>+E25*0.05</f>
        <v>#REF!</v>
      </c>
      <c r="F26" s="159">
        <f>+F25*0.05</f>
        <v>0</v>
      </c>
      <c r="G26" s="112" t="e">
        <f t="shared" si="0"/>
        <v>#REF!</v>
      </c>
      <c r="H26" s="139"/>
    </row>
    <row r="27" spans="1:8" ht="15.5" x14ac:dyDescent="0.35">
      <c r="A27" s="110"/>
      <c r="B27" s="99" t="s">
        <v>1995</v>
      </c>
      <c r="C27" s="100" t="s">
        <v>1996</v>
      </c>
      <c r="D27" s="99" t="s">
        <v>11</v>
      </c>
      <c r="E27" s="111">
        <v>0</v>
      </c>
      <c r="F27" s="160">
        <v>0</v>
      </c>
      <c r="G27" s="112">
        <v>0</v>
      </c>
      <c r="H27" s="139"/>
    </row>
    <row r="28" spans="1:8" ht="15.5" x14ac:dyDescent="0.35">
      <c r="A28" s="110" t="s">
        <v>1997</v>
      </c>
      <c r="B28" s="99" t="s">
        <v>1998</v>
      </c>
      <c r="C28" s="100" t="s">
        <v>1999</v>
      </c>
      <c r="D28" s="113" t="s">
        <v>11</v>
      </c>
      <c r="E28" s="120">
        <v>0</v>
      </c>
      <c r="F28" s="162">
        <v>0</v>
      </c>
      <c r="G28" s="115">
        <f t="shared" si="0"/>
        <v>0</v>
      </c>
      <c r="H28" s="139"/>
    </row>
    <row r="29" spans="1:8" ht="15.5" x14ac:dyDescent="0.35">
      <c r="A29" s="110"/>
      <c r="B29" s="99"/>
      <c r="C29" s="116" t="s">
        <v>2000</v>
      </c>
      <c r="D29" s="106" t="s">
        <v>11</v>
      </c>
      <c r="E29" s="117" t="e">
        <f>+E25-E26+E28</f>
        <v>#REF!</v>
      </c>
      <c r="F29" s="165">
        <f>+F25-F26+F27+F28</f>
        <v>0</v>
      </c>
      <c r="G29" s="121" t="e">
        <f>+G25+G27+G28-G26</f>
        <v>#REF!</v>
      </c>
      <c r="H29" s="139"/>
    </row>
    <row r="30" spans="1:8" ht="15.5" x14ac:dyDescent="0.35">
      <c r="A30" s="110" t="s">
        <v>2001</v>
      </c>
      <c r="B30" s="99" t="s">
        <v>2002</v>
      </c>
      <c r="C30" s="100" t="s">
        <v>2003</v>
      </c>
      <c r="D30" s="113" t="s">
        <v>11</v>
      </c>
      <c r="E30" s="120">
        <v>0</v>
      </c>
      <c r="F30" s="166">
        <v>0</v>
      </c>
      <c r="G30" s="114">
        <f t="shared" si="0"/>
        <v>0</v>
      </c>
      <c r="H30" s="139"/>
    </row>
    <row r="31" spans="1:8" ht="15.5" x14ac:dyDescent="0.35">
      <c r="A31" s="110"/>
      <c r="B31" s="99"/>
      <c r="C31" s="116" t="s">
        <v>2004</v>
      </c>
      <c r="D31" s="106" t="s">
        <v>11</v>
      </c>
      <c r="E31" s="117" t="e">
        <f>+E29-E30</f>
        <v>#REF!</v>
      </c>
      <c r="F31" s="165">
        <f>+F29-F30</f>
        <v>0</v>
      </c>
      <c r="G31" s="118" t="e">
        <f>+G29-G30</f>
        <v>#REF!</v>
      </c>
      <c r="H31" s="139"/>
    </row>
    <row r="32" spans="1:8" ht="15.5" x14ac:dyDescent="0.35">
      <c r="A32" s="110"/>
      <c r="B32" s="99"/>
      <c r="C32" s="100" t="s">
        <v>2017</v>
      </c>
      <c r="D32" s="113" t="s">
        <v>11</v>
      </c>
      <c r="E32" s="115" t="e">
        <f>+E31*0.15</f>
        <v>#REF!</v>
      </c>
      <c r="F32" s="161">
        <f>+F31*0.15</f>
        <v>0</v>
      </c>
      <c r="G32" s="114" t="e">
        <f>+G31*0.15</f>
        <v>#REF!</v>
      </c>
      <c r="H32" s="139"/>
    </row>
    <row r="33" spans="1:8" ht="15.5" x14ac:dyDescent="0.35">
      <c r="A33" s="110"/>
      <c r="B33" s="99"/>
      <c r="C33" s="116" t="s">
        <v>2005</v>
      </c>
      <c r="D33" s="106" t="s">
        <v>11</v>
      </c>
      <c r="E33" s="119" t="e">
        <f>+E32+E31</f>
        <v>#REF!</v>
      </c>
      <c r="F33" s="163">
        <f>+F32+F31</f>
        <v>0</v>
      </c>
      <c r="G33" s="118" t="e">
        <f>+G32+G31</f>
        <v>#REF!</v>
      </c>
      <c r="H33" s="139"/>
    </row>
    <row r="34" spans="1:8" ht="16" thickBot="1" x14ac:dyDescent="0.4">
      <c r="A34" s="110" t="s">
        <v>2006</v>
      </c>
      <c r="B34" s="99"/>
      <c r="C34" s="116" t="s">
        <v>2007</v>
      </c>
      <c r="D34" s="122" t="s">
        <v>11</v>
      </c>
      <c r="E34" s="123" t="e">
        <f>+E33</f>
        <v>#REF!</v>
      </c>
      <c r="F34" s="167">
        <f>+F33</f>
        <v>0</v>
      </c>
      <c r="G34" s="124" t="e">
        <f>+E34-F34</f>
        <v>#REF!</v>
      </c>
      <c r="H34" s="139"/>
    </row>
    <row r="35" spans="1:8" ht="15" thickTop="1" x14ac:dyDescent="0.35">
      <c r="A35" s="139"/>
      <c r="B35" s="139"/>
      <c r="C35" s="139"/>
      <c r="D35" s="139"/>
      <c r="E35" s="139"/>
      <c r="F35" s="139"/>
      <c r="G35" s="139"/>
      <c r="H35" s="139"/>
    </row>
    <row r="36" spans="1:8" x14ac:dyDescent="0.35">
      <c r="A36" s="168" t="s">
        <v>2008</v>
      </c>
      <c r="B36" s="139"/>
      <c r="C36" s="139"/>
      <c r="D36" s="139"/>
      <c r="E36" s="139"/>
      <c r="F36" s="139"/>
      <c r="G36" s="139"/>
      <c r="H36" s="139"/>
    </row>
    <row r="37" spans="1:8" x14ac:dyDescent="0.35">
      <c r="A37" s="168"/>
      <c r="B37" s="139"/>
      <c r="C37" s="139"/>
      <c r="D37" s="139"/>
      <c r="E37" s="139"/>
      <c r="F37" s="139"/>
      <c r="G37" s="139"/>
      <c r="H37" s="139"/>
    </row>
    <row r="38" spans="1:8" x14ac:dyDescent="0.35">
      <c r="A38" s="168"/>
      <c r="B38" s="139"/>
      <c r="C38" s="139"/>
      <c r="D38" s="139"/>
      <c r="E38" s="139"/>
      <c r="F38" s="139"/>
      <c r="G38" s="139"/>
      <c r="H38" s="139"/>
    </row>
    <row r="39" spans="1:8" x14ac:dyDescent="0.35">
      <c r="A39" s="168"/>
      <c r="B39" s="139"/>
      <c r="C39" s="139"/>
      <c r="D39" s="139"/>
      <c r="E39" s="139"/>
      <c r="F39" s="139"/>
      <c r="G39" s="139"/>
      <c r="H39" s="139"/>
    </row>
    <row r="40" spans="1:8" x14ac:dyDescent="0.35">
      <c r="A40" s="139"/>
      <c r="B40" s="139"/>
      <c r="C40" s="139"/>
      <c r="D40" s="139"/>
      <c r="E40" s="139"/>
      <c r="F40" s="139"/>
      <c r="G40" s="139"/>
      <c r="H40" s="139"/>
    </row>
    <row r="41" spans="1:8" ht="20" x14ac:dyDescent="0.4">
      <c r="A41" s="169" t="s">
        <v>2009</v>
      </c>
      <c r="B41" s="150"/>
      <c r="C41" s="170"/>
      <c r="D41" s="170"/>
      <c r="E41" s="170"/>
      <c r="F41" s="170"/>
      <c r="G41" s="170"/>
      <c r="H41" s="170"/>
    </row>
    <row r="42" spans="1:8" ht="15.5" x14ac:dyDescent="0.35">
      <c r="A42" s="150" t="s">
        <v>2010</v>
      </c>
      <c r="B42" s="171"/>
      <c r="C42" s="140"/>
      <c r="D42" s="140"/>
      <c r="E42" s="139"/>
      <c r="F42" s="140"/>
      <c r="G42" s="140"/>
      <c r="H42" s="139"/>
    </row>
    <row r="43" spans="1:8" ht="15.5" x14ac:dyDescent="0.35">
      <c r="A43" s="172" t="s">
        <v>2011</v>
      </c>
      <c r="B43" s="157"/>
      <c r="C43" s="139"/>
      <c r="D43" s="139"/>
      <c r="E43" s="139"/>
      <c r="F43" s="139"/>
      <c r="G43" s="139"/>
      <c r="H43" s="139"/>
    </row>
    <row r="44" spans="1:8" ht="15.5" x14ac:dyDescent="0.35">
      <c r="A44" s="172"/>
      <c r="B44" s="157"/>
      <c r="C44" s="139"/>
      <c r="D44" s="139"/>
      <c r="E44" s="139"/>
      <c r="F44" s="139"/>
      <c r="G44" s="139"/>
      <c r="H44" s="139"/>
    </row>
    <row r="45" spans="1:8" ht="15.5" x14ac:dyDescent="0.35">
      <c r="A45" s="172"/>
      <c r="B45" s="157"/>
      <c r="C45" s="139"/>
      <c r="D45" s="139"/>
      <c r="E45" s="139"/>
      <c r="F45" s="139"/>
      <c r="G45" s="139"/>
      <c r="H45" s="139"/>
    </row>
    <row r="46" spans="1:8" ht="15.5" x14ac:dyDescent="0.35">
      <c r="A46" s="157"/>
      <c r="B46" s="157"/>
      <c r="C46" s="139"/>
      <c r="D46" s="139"/>
      <c r="E46" s="139"/>
      <c r="F46" s="139"/>
      <c r="G46" s="139"/>
      <c r="H46" s="139"/>
    </row>
    <row r="47" spans="1:8" ht="15.5" x14ac:dyDescent="0.35">
      <c r="A47" s="157"/>
      <c r="B47" s="157"/>
      <c r="C47" s="139"/>
      <c r="D47" s="139"/>
      <c r="E47" s="139"/>
      <c r="F47" s="139"/>
      <c r="G47" s="139"/>
      <c r="H47" s="139"/>
    </row>
    <row r="48" spans="1:8" ht="20" x14ac:dyDescent="0.4">
      <c r="A48" s="169" t="s">
        <v>2009</v>
      </c>
      <c r="B48" s="157"/>
      <c r="C48" s="139"/>
      <c r="D48" s="139"/>
      <c r="E48" s="139"/>
      <c r="F48" s="139"/>
      <c r="G48" s="139"/>
      <c r="H48" s="139"/>
    </row>
    <row r="49" spans="1:8" ht="15.5" x14ac:dyDescent="0.35">
      <c r="A49" s="150" t="s">
        <v>2012</v>
      </c>
      <c r="B49" s="157"/>
      <c r="C49" s="139"/>
      <c r="D49" s="139"/>
      <c r="E49" s="139"/>
      <c r="F49" s="139"/>
      <c r="G49" s="139"/>
      <c r="H49" s="139"/>
    </row>
    <row r="50" spans="1:8" ht="15.5" x14ac:dyDescent="0.35">
      <c r="A50" s="172" t="s">
        <v>2013</v>
      </c>
      <c r="B50" s="157"/>
      <c r="C50" s="139"/>
      <c r="D50" s="139"/>
      <c r="E50" s="139"/>
      <c r="F50" s="139"/>
      <c r="G50" s="139"/>
      <c r="H50" s="139"/>
    </row>
    <row r="51" spans="1:8" ht="15.5" x14ac:dyDescent="0.35">
      <c r="A51" s="172"/>
      <c r="B51" s="157"/>
      <c r="C51" s="139"/>
      <c r="D51" s="139"/>
      <c r="E51" s="139"/>
      <c r="F51" s="139"/>
      <c r="G51" s="139"/>
      <c r="H51" s="139"/>
    </row>
    <row r="52" spans="1:8" ht="15.5" x14ac:dyDescent="0.35">
      <c r="A52" s="172"/>
      <c r="B52" s="157"/>
      <c r="C52" s="139"/>
      <c r="D52" s="139"/>
      <c r="E52" s="139"/>
      <c r="F52" s="139"/>
      <c r="G52" s="139"/>
      <c r="H52" s="139"/>
    </row>
    <row r="53" spans="1:8" ht="15.5" x14ac:dyDescent="0.35">
      <c r="A53" s="157"/>
      <c r="B53" s="157"/>
      <c r="C53" s="139"/>
      <c r="D53" s="139"/>
      <c r="E53" s="139"/>
      <c r="F53" s="139"/>
      <c r="G53" s="139"/>
      <c r="H53" s="139"/>
    </row>
    <row r="54" spans="1:8" ht="15.5" x14ac:dyDescent="0.35">
      <c r="A54" s="157"/>
      <c r="B54" s="157"/>
      <c r="C54" s="139"/>
      <c r="D54" s="139"/>
      <c r="E54" s="139"/>
      <c r="F54" s="139"/>
      <c r="G54" s="139"/>
      <c r="H54" s="139"/>
    </row>
    <row r="55" spans="1:8" ht="20" x14ac:dyDescent="0.4">
      <c r="A55" s="330" t="s">
        <v>2009</v>
      </c>
      <c r="B55" s="330"/>
      <c r="C55" s="330"/>
      <c r="D55" s="330"/>
      <c r="E55" s="330"/>
      <c r="F55" s="330"/>
      <c r="G55" s="330"/>
      <c r="H55" s="330"/>
    </row>
    <row r="56" spans="1:8" ht="15.5" x14ac:dyDescent="0.35">
      <c r="A56" s="150" t="s">
        <v>2014</v>
      </c>
      <c r="B56" s="157"/>
      <c r="C56" s="139"/>
      <c r="D56" s="139"/>
      <c r="E56" s="139"/>
      <c r="F56" s="139"/>
      <c r="G56" s="139"/>
      <c r="H56" s="139"/>
    </row>
  </sheetData>
  <mergeCells count="2">
    <mergeCell ref="A1:G1"/>
    <mergeCell ref="A55:H5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7"/>
  <sheetViews>
    <sheetView zoomScaleNormal="100" workbookViewId="0">
      <selection activeCell="N9" sqref="N9"/>
    </sheetView>
  </sheetViews>
  <sheetFormatPr defaultRowHeight="14.5" x14ac:dyDescent="0.35"/>
  <cols>
    <col min="1" max="1" width="6.54296875" customWidth="1"/>
    <col min="2" max="2" width="33.81640625" bestFit="1" customWidth="1"/>
    <col min="3" max="3" width="15.81640625" style="20" customWidth="1"/>
    <col min="4" max="4" width="16.1796875" style="20" hidden="1" customWidth="1"/>
    <col min="5" max="5" width="18.453125" style="20" hidden="1" customWidth="1"/>
    <col min="6" max="6" width="19.1796875" style="20" hidden="1" customWidth="1"/>
    <col min="7" max="7" width="16.54296875" style="20" hidden="1" customWidth="1"/>
    <col min="8" max="8" width="18.54296875" style="20" hidden="1" customWidth="1"/>
    <col min="9" max="10" width="14.81640625" style="20" hidden="1" customWidth="1"/>
    <col min="11" max="11" width="15.81640625" style="20" customWidth="1"/>
    <col min="12" max="12" width="19.81640625" style="20" bestFit="1" customWidth="1"/>
    <col min="13" max="13" width="20.453125" style="20" customWidth="1"/>
    <col min="14" max="14" width="17.54296875" style="20" bestFit="1" customWidth="1"/>
    <col min="15" max="15" width="15.81640625" bestFit="1" customWidth="1"/>
    <col min="17" max="17" width="14.54296875" bestFit="1" customWidth="1"/>
  </cols>
  <sheetData>
    <row r="1" spans="1:17" ht="53.25" customHeight="1" x14ac:dyDescent="0.35">
      <c r="C1" s="13" t="s">
        <v>1931</v>
      </c>
      <c r="D1" s="13" t="s">
        <v>1922</v>
      </c>
      <c r="E1" s="13" t="s">
        <v>1923</v>
      </c>
      <c r="F1" s="13" t="s">
        <v>1924</v>
      </c>
      <c r="G1" s="12" t="s">
        <v>1925</v>
      </c>
      <c r="H1" s="13" t="s">
        <v>1926</v>
      </c>
      <c r="I1" s="12" t="s">
        <v>1927</v>
      </c>
      <c r="J1" s="12" t="s">
        <v>1935</v>
      </c>
      <c r="K1" s="12" t="s">
        <v>1928</v>
      </c>
      <c r="L1" s="12" t="s">
        <v>1933</v>
      </c>
      <c r="M1" s="12" t="s">
        <v>1932</v>
      </c>
      <c r="N1" s="12" t="s">
        <v>1936</v>
      </c>
      <c r="O1" s="49" t="s">
        <v>1954</v>
      </c>
    </row>
    <row r="2" spans="1:17" ht="28" x14ac:dyDescent="0.35">
      <c r="A2" s="14" t="s">
        <v>0</v>
      </c>
      <c r="B2" s="16" t="s">
        <v>2</v>
      </c>
      <c r="C2" s="17" t="s">
        <v>5</v>
      </c>
      <c r="D2" s="17" t="s">
        <v>5</v>
      </c>
      <c r="E2" s="17" t="s">
        <v>5</v>
      </c>
      <c r="F2" s="17" t="s">
        <v>5</v>
      </c>
      <c r="G2" s="17" t="s">
        <v>5</v>
      </c>
      <c r="H2" s="17" t="s">
        <v>5</v>
      </c>
      <c r="I2" s="17" t="s">
        <v>5</v>
      </c>
      <c r="J2" s="17" t="s">
        <v>5</v>
      </c>
      <c r="K2" s="17" t="s">
        <v>5</v>
      </c>
      <c r="L2" s="17" t="s">
        <v>5</v>
      </c>
      <c r="M2" s="17" t="s">
        <v>5</v>
      </c>
      <c r="N2" s="17" t="s">
        <v>5</v>
      </c>
    </row>
    <row r="3" spans="1:17" x14ac:dyDescent="0.35">
      <c r="A3" s="5">
        <v>1</v>
      </c>
      <c r="B3" s="4" t="s">
        <v>8</v>
      </c>
      <c r="C3" s="21">
        <v>0.12</v>
      </c>
      <c r="D3" s="18" t="s">
        <v>1934</v>
      </c>
      <c r="E3" s="18" t="s">
        <v>1934</v>
      </c>
      <c r="F3" s="18" t="s">
        <v>1934</v>
      </c>
      <c r="G3" s="18" t="s">
        <v>1934</v>
      </c>
      <c r="H3" s="18" t="s">
        <v>1934</v>
      </c>
      <c r="I3" s="18" t="s">
        <v>1934</v>
      </c>
      <c r="J3" s="21">
        <v>0.15</v>
      </c>
      <c r="K3" s="21">
        <v>0.12</v>
      </c>
      <c r="L3" s="21">
        <v>0.12</v>
      </c>
      <c r="M3" s="21">
        <v>0.12</v>
      </c>
      <c r="N3" s="21">
        <v>0.12</v>
      </c>
    </row>
    <row r="4" spans="1:17" x14ac:dyDescent="0.35">
      <c r="A4" s="5">
        <v>2</v>
      </c>
      <c r="B4" s="4" t="s">
        <v>1929</v>
      </c>
      <c r="C4" s="18" t="e">
        <f>+'Civil and Primary Plant BOQ'!#REF!</f>
        <v>#REF!</v>
      </c>
      <c r="D4" s="18" t="e">
        <f>+'Civil and Primary Plant BOQ'!#REF!</f>
        <v>#REF!</v>
      </c>
      <c r="E4" s="18" t="e">
        <f>+'Civil and Primary Plant BOQ'!#REF!</f>
        <v>#REF!</v>
      </c>
      <c r="F4" s="18" t="e">
        <f>+'Civil and Primary Plant BOQ'!#REF!</f>
        <v>#REF!</v>
      </c>
      <c r="G4" s="18" t="e">
        <f>+'Civil and Primary Plant BOQ'!#REF!</f>
        <v>#REF!</v>
      </c>
      <c r="H4" s="18" t="e">
        <f>+'Civil and Primary Plant BOQ'!#REF!</f>
        <v>#REF!</v>
      </c>
      <c r="I4" s="18" t="e">
        <f>+'Civil and Primary Plant BOQ'!#REF!</f>
        <v>#REF!</v>
      </c>
      <c r="J4" s="18" t="e">
        <f>+'Civil and Primary Plant BOQ'!#REF!</f>
        <v>#REF!</v>
      </c>
      <c r="K4" s="18" t="e">
        <f>+'Civil and Primary Plant BOQ'!#REF!</f>
        <v>#REF!</v>
      </c>
      <c r="L4" s="24" t="e">
        <f>C4</f>
        <v>#REF!</v>
      </c>
      <c r="M4" s="18" t="e">
        <f>L4-(L4*5%)</f>
        <v>#REF!</v>
      </c>
      <c r="N4" s="24" t="e">
        <f>'Civil and Primary Plant BOQ'!E170+'Civil and Primary Plant BOQ'!#REF!</f>
        <v>#REF!</v>
      </c>
      <c r="O4" s="18" t="e">
        <f>+'Civil and Primary Plant BOQ'!#REF!</f>
        <v>#REF!</v>
      </c>
      <c r="Q4" s="20" t="e">
        <f>L4-N4</f>
        <v>#REF!</v>
      </c>
    </row>
    <row r="5" spans="1:17" x14ac:dyDescent="0.35">
      <c r="A5" s="5">
        <v>3</v>
      </c>
      <c r="B5" s="4" t="s">
        <v>13</v>
      </c>
      <c r="C5" s="19" t="e">
        <f>+'Civil and Primary Plant BOQ'!#REF!</f>
        <v>#REF!</v>
      </c>
      <c r="D5" s="19" t="e">
        <f>+'Civil and Primary Plant BOQ'!#REF!</f>
        <v>#REF!</v>
      </c>
      <c r="E5" s="19" t="e">
        <f>+'Civil and Primary Plant BOQ'!#REF!</f>
        <v>#REF!</v>
      </c>
      <c r="F5" s="19" t="e">
        <f>+'Civil and Primary Plant BOQ'!#REF!</f>
        <v>#REF!</v>
      </c>
      <c r="G5" s="19" t="e">
        <f>+'Civil and Primary Plant BOQ'!#REF!</f>
        <v>#REF!</v>
      </c>
      <c r="H5" s="19" t="e">
        <f>+'Civil and Primary Plant BOQ'!#REF!</f>
        <v>#REF!</v>
      </c>
      <c r="I5" s="19" t="e">
        <f>+'Civil and Primary Plant BOQ'!#REF!</f>
        <v>#REF!</v>
      </c>
      <c r="J5" s="19" t="e">
        <f>+'Civil and Primary Plant BOQ'!#REF!</f>
        <v>#REF!</v>
      </c>
      <c r="K5" s="19" t="e">
        <f>+'Civil and Primary Plant BOQ'!#REF!</f>
        <v>#REF!</v>
      </c>
      <c r="L5" s="18" t="e">
        <f>K5</f>
        <v>#REF!</v>
      </c>
      <c r="M5" s="18" t="e">
        <f t="shared" ref="M5:M19" si="0">L5-(L5*5%)</f>
        <v>#REF!</v>
      </c>
      <c r="N5" s="18">
        <f>'Civil and Primary Plant BOQ'!E194</f>
        <v>0</v>
      </c>
      <c r="O5" s="19" t="e">
        <f>+'Civil and Primary Plant BOQ'!#REF!</f>
        <v>#REF!</v>
      </c>
      <c r="Q5" s="20" t="e">
        <f>L5-N5</f>
        <v>#REF!</v>
      </c>
    </row>
    <row r="6" spans="1:17" x14ac:dyDescent="0.35">
      <c r="A6" s="5">
        <v>4</v>
      </c>
      <c r="B6" s="4" t="s">
        <v>58</v>
      </c>
      <c r="C6" s="27"/>
      <c r="D6" s="27"/>
      <c r="E6" s="27"/>
      <c r="F6" s="27"/>
      <c r="G6" s="27"/>
      <c r="H6" s="27"/>
      <c r="I6" s="27"/>
      <c r="J6" s="27"/>
      <c r="K6" s="27"/>
      <c r="L6" s="22"/>
      <c r="M6" s="22"/>
      <c r="N6" s="22"/>
      <c r="O6" s="27"/>
      <c r="P6" t="s">
        <v>1948</v>
      </c>
    </row>
    <row r="7" spans="1:17" x14ac:dyDescent="0.35">
      <c r="A7" s="5" t="s">
        <v>61</v>
      </c>
      <c r="B7" s="4" t="s">
        <v>63</v>
      </c>
      <c r="C7" s="19" t="e">
        <f>+'Civil and Primary Plant BOQ'!#REF!</f>
        <v>#REF!</v>
      </c>
      <c r="D7" s="19" t="e">
        <f>+'Civil and Primary Plant BOQ'!#REF!</f>
        <v>#REF!</v>
      </c>
      <c r="E7" s="19" t="e">
        <f>+'Civil and Primary Plant BOQ'!#REF!</f>
        <v>#REF!</v>
      </c>
      <c r="F7" s="19" t="e">
        <f>+'Civil and Primary Plant BOQ'!#REF!</f>
        <v>#REF!</v>
      </c>
      <c r="G7" s="19" t="e">
        <f>+'Civil and Primary Plant BOQ'!#REF!</f>
        <v>#REF!</v>
      </c>
      <c r="H7" s="19" t="e">
        <f>+'Civil and Primary Plant BOQ'!#REF!</f>
        <v>#REF!</v>
      </c>
      <c r="I7" s="19" t="e">
        <f>+'Civil and Primary Plant BOQ'!#REF!</f>
        <v>#REF!</v>
      </c>
      <c r="J7" s="19" t="e">
        <f>+'Civil and Primary Plant BOQ'!#REF!</f>
        <v>#REF!</v>
      </c>
      <c r="K7" s="19" t="e">
        <f>+'Civil and Primary Plant BOQ'!#REF!</f>
        <v>#REF!</v>
      </c>
      <c r="L7" s="24" t="e">
        <f>C7</f>
        <v>#REF!</v>
      </c>
      <c r="M7" s="18" t="e">
        <f t="shared" si="0"/>
        <v>#REF!</v>
      </c>
      <c r="N7" s="24" t="e">
        <f>'Civil and Primary Plant BOQ'!E301+'Civil and Primary Plant BOQ'!#REF!</f>
        <v>#REF!</v>
      </c>
      <c r="O7" s="19" t="e">
        <f>+'Civil and Primary Plant BOQ'!#REF!</f>
        <v>#REF!</v>
      </c>
      <c r="Q7" s="20" t="e">
        <f t="shared" ref="Q7:Q19" si="1">L7-N7</f>
        <v>#REF!</v>
      </c>
    </row>
    <row r="8" spans="1:17" x14ac:dyDescent="0.35">
      <c r="A8" s="5" t="s">
        <v>83</v>
      </c>
      <c r="B8" s="4" t="s">
        <v>84</v>
      </c>
      <c r="C8" s="19" t="e">
        <f>+'Civil and Primary Plant BOQ'!#REF!</f>
        <v>#REF!</v>
      </c>
      <c r="D8" s="19" t="e">
        <f>+'Civil and Primary Plant BOQ'!#REF!</f>
        <v>#REF!</v>
      </c>
      <c r="E8" s="19" t="e">
        <f>+'Civil and Primary Plant BOQ'!#REF!</f>
        <v>#REF!</v>
      </c>
      <c r="F8" s="19" t="e">
        <f>+'Civil and Primary Plant BOQ'!#REF!</f>
        <v>#REF!</v>
      </c>
      <c r="G8" s="19" t="e">
        <f>+'Civil and Primary Plant BOQ'!#REF!</f>
        <v>#REF!</v>
      </c>
      <c r="H8" s="19" t="e">
        <f>+'Civil and Primary Plant BOQ'!#REF!</f>
        <v>#REF!</v>
      </c>
      <c r="I8" s="19" t="e">
        <f>+'Civil and Primary Plant BOQ'!#REF!</f>
        <v>#REF!</v>
      </c>
      <c r="J8" s="19" t="e">
        <f>+'Civil and Primary Plant BOQ'!#REF!</f>
        <v>#REF!</v>
      </c>
      <c r="K8" s="19" t="e">
        <f>+'Civil and Primary Plant BOQ'!#REF!</f>
        <v>#REF!</v>
      </c>
      <c r="L8" s="18" t="e">
        <f>K8</f>
        <v>#REF!</v>
      </c>
      <c r="M8" s="18" t="e">
        <f t="shared" si="0"/>
        <v>#REF!</v>
      </c>
      <c r="N8" s="18">
        <f>'Civil and Primary Plant BOQ'!E321</f>
        <v>0</v>
      </c>
      <c r="O8" s="19" t="e">
        <f>+'Civil and Primary Plant BOQ'!#REF!</f>
        <v>#REF!</v>
      </c>
      <c r="Q8" s="20" t="e">
        <f t="shared" si="1"/>
        <v>#REF!</v>
      </c>
    </row>
    <row r="9" spans="1:17" x14ac:dyDescent="0.35">
      <c r="A9" s="5" t="s">
        <v>108</v>
      </c>
      <c r="B9" s="4" t="s">
        <v>84</v>
      </c>
      <c r="C9" s="19" t="e">
        <f>+'Civil and Primary Plant BOQ'!#REF!</f>
        <v>#REF!</v>
      </c>
      <c r="D9" s="19" t="e">
        <f>+'Civil and Primary Plant BOQ'!#REF!</f>
        <v>#REF!</v>
      </c>
      <c r="E9" s="19" t="e">
        <f>+'Civil and Primary Plant BOQ'!#REF!</f>
        <v>#REF!</v>
      </c>
      <c r="F9" s="19" t="e">
        <f>+'Civil and Primary Plant BOQ'!#REF!</f>
        <v>#REF!</v>
      </c>
      <c r="G9" s="19" t="e">
        <f>+'Civil and Primary Plant BOQ'!#REF!</f>
        <v>#REF!</v>
      </c>
      <c r="H9" s="19" t="e">
        <f>+'Civil and Primary Plant BOQ'!#REF!</f>
        <v>#REF!</v>
      </c>
      <c r="I9" s="19" t="e">
        <f>+'Civil and Primary Plant BOQ'!#REF!</f>
        <v>#REF!</v>
      </c>
      <c r="J9" s="19" t="e">
        <f>+'Civil and Primary Plant BOQ'!#REF!</f>
        <v>#REF!</v>
      </c>
      <c r="K9" s="19" t="e">
        <f>+'Civil and Primary Plant BOQ'!#REF!</f>
        <v>#REF!</v>
      </c>
      <c r="L9" s="24" t="e">
        <f>C9</f>
        <v>#REF!</v>
      </c>
      <c r="M9" s="18" t="e">
        <f t="shared" si="0"/>
        <v>#REF!</v>
      </c>
      <c r="N9" s="24" t="e">
        <f>'Civil and Primary Plant BOQ'!E340+'Civil and Primary Plant BOQ'!#REF!</f>
        <v>#REF!</v>
      </c>
      <c r="O9" s="19" t="e">
        <f>+'Civil and Primary Plant BOQ'!#REF!</f>
        <v>#REF!</v>
      </c>
      <c r="Q9" s="20" t="e">
        <f t="shared" si="1"/>
        <v>#REF!</v>
      </c>
    </row>
    <row r="10" spans="1:17" x14ac:dyDescent="0.35">
      <c r="A10" s="5">
        <v>6</v>
      </c>
      <c r="B10" s="4" t="s">
        <v>120</v>
      </c>
      <c r="C10" s="19" t="e">
        <f>+'Civil and Primary Plant BOQ'!#REF!</f>
        <v>#REF!</v>
      </c>
      <c r="D10" s="19" t="e">
        <f>+'Civil and Primary Plant BOQ'!#REF!</f>
        <v>#REF!</v>
      </c>
      <c r="E10" s="19" t="e">
        <f>+'Civil and Primary Plant BOQ'!#REF!</f>
        <v>#REF!</v>
      </c>
      <c r="F10" s="19" t="e">
        <f>+'Civil and Primary Plant BOQ'!#REF!</f>
        <v>#REF!</v>
      </c>
      <c r="G10" s="19" t="e">
        <f>+'Civil and Primary Plant BOQ'!#REF!</f>
        <v>#REF!</v>
      </c>
      <c r="H10" s="19" t="e">
        <f>+'Civil and Primary Plant BOQ'!#REF!</f>
        <v>#REF!</v>
      </c>
      <c r="I10" s="19" t="e">
        <f>+'Civil and Primary Plant BOQ'!#REF!</f>
        <v>#REF!</v>
      </c>
      <c r="J10" s="19" t="e">
        <f>+'Civil and Primary Plant BOQ'!#REF!</f>
        <v>#REF!</v>
      </c>
      <c r="K10" s="19" t="e">
        <f>+'Civil and Primary Plant BOQ'!#REF!</f>
        <v>#REF!</v>
      </c>
      <c r="L10" s="18" t="e">
        <f>K10</f>
        <v>#REF!</v>
      </c>
      <c r="M10" s="18" t="e">
        <f t="shared" si="0"/>
        <v>#REF!</v>
      </c>
      <c r="N10" s="18">
        <f>'Civil and Primary Plant BOQ'!E455</f>
        <v>0</v>
      </c>
      <c r="O10" s="19" t="e">
        <f>+'Civil and Primary Plant BOQ'!#REF!</f>
        <v>#REF!</v>
      </c>
      <c r="Q10" s="20" t="e">
        <f t="shared" si="1"/>
        <v>#REF!</v>
      </c>
    </row>
    <row r="11" spans="1:17" x14ac:dyDescent="0.35">
      <c r="A11" s="5" t="s">
        <v>123</v>
      </c>
      <c r="B11" s="4" t="s">
        <v>124</v>
      </c>
      <c r="C11" s="19" t="e">
        <f>+'Civil and Primary Plant BOQ'!#REF!</f>
        <v>#REF!</v>
      </c>
      <c r="D11" s="19" t="e">
        <f>+'Civil and Primary Plant BOQ'!#REF!</f>
        <v>#REF!</v>
      </c>
      <c r="E11" s="19" t="e">
        <f>+'Civil and Primary Plant BOQ'!#REF!</f>
        <v>#REF!</v>
      </c>
      <c r="F11" s="19" t="e">
        <f>+'Civil and Primary Plant BOQ'!#REF!</f>
        <v>#REF!</v>
      </c>
      <c r="G11" s="19" t="e">
        <f>+'Civil and Primary Plant BOQ'!#REF!</f>
        <v>#REF!</v>
      </c>
      <c r="H11" s="19" t="e">
        <f>+'Civil and Primary Plant BOQ'!#REF!</f>
        <v>#REF!</v>
      </c>
      <c r="I11" s="19" t="e">
        <f>+'Civil and Primary Plant BOQ'!#REF!</f>
        <v>#REF!</v>
      </c>
      <c r="J11" s="19" t="e">
        <f>+'Civil and Primary Plant BOQ'!#REF!</f>
        <v>#REF!</v>
      </c>
      <c r="K11" s="19" t="e">
        <f>+'Civil and Primary Plant BOQ'!#REF!</f>
        <v>#REF!</v>
      </c>
      <c r="L11" s="18" t="e">
        <f>C11</f>
        <v>#REF!</v>
      </c>
      <c r="M11" s="18" t="e">
        <f t="shared" si="0"/>
        <v>#REF!</v>
      </c>
      <c r="N11" s="18">
        <f>'Civil and Primary Plant BOQ'!E706</f>
        <v>0</v>
      </c>
      <c r="O11" s="19" t="e">
        <f>+'Civil and Primary Plant BOQ'!#REF!</f>
        <v>#REF!</v>
      </c>
      <c r="Q11" s="20" t="e">
        <f t="shared" si="1"/>
        <v>#REF!</v>
      </c>
    </row>
    <row r="12" spans="1:17" x14ac:dyDescent="0.35">
      <c r="A12" s="5" t="s">
        <v>138</v>
      </c>
      <c r="B12" s="4" t="s">
        <v>139</v>
      </c>
      <c r="C12" s="19" t="e">
        <f>+'Civil and Primary Plant BOQ'!#REF!</f>
        <v>#REF!</v>
      </c>
      <c r="D12" s="19" t="e">
        <f>+'Civil and Primary Plant BOQ'!#REF!</f>
        <v>#REF!</v>
      </c>
      <c r="E12" s="19" t="e">
        <f>+'Civil and Primary Plant BOQ'!#REF!</f>
        <v>#REF!</v>
      </c>
      <c r="F12" s="19" t="e">
        <f>+'Civil and Primary Plant BOQ'!#REF!</f>
        <v>#REF!</v>
      </c>
      <c r="G12" s="19" t="e">
        <f>+'Civil and Primary Plant BOQ'!#REF!</f>
        <v>#REF!</v>
      </c>
      <c r="H12" s="19" t="e">
        <f>+'Civil and Primary Plant BOQ'!#REF!</f>
        <v>#REF!</v>
      </c>
      <c r="I12" s="19" t="e">
        <f>+'Civil and Primary Plant BOQ'!#REF!</f>
        <v>#REF!</v>
      </c>
      <c r="J12" s="19" t="e">
        <f>+'Civil and Primary Plant BOQ'!#REF!</f>
        <v>#REF!</v>
      </c>
      <c r="K12" s="19" t="e">
        <f>+'Civil and Primary Plant BOQ'!#REF!</f>
        <v>#REF!</v>
      </c>
      <c r="L12" s="18" t="e">
        <f>K12</f>
        <v>#REF!</v>
      </c>
      <c r="M12" s="18" t="e">
        <f t="shared" si="0"/>
        <v>#REF!</v>
      </c>
      <c r="N12" s="18">
        <f>'Civil and Primary Plant BOQ'!E764</f>
        <v>0</v>
      </c>
      <c r="O12" s="19" t="e">
        <f>+'Civil and Primary Plant BOQ'!#REF!</f>
        <v>#REF!</v>
      </c>
      <c r="Q12" s="20" t="e">
        <f t="shared" si="1"/>
        <v>#REF!</v>
      </c>
    </row>
    <row r="13" spans="1:17" x14ac:dyDescent="0.35">
      <c r="A13" s="5" t="s">
        <v>169</v>
      </c>
      <c r="B13" s="4" t="s">
        <v>139</v>
      </c>
      <c r="C13" s="19" t="e">
        <f>+'Civil and Primary Plant BOQ'!#REF!</f>
        <v>#REF!</v>
      </c>
      <c r="D13" s="19" t="e">
        <f>+'Civil and Primary Plant BOQ'!#REF!</f>
        <v>#REF!</v>
      </c>
      <c r="E13" s="19" t="e">
        <f>+'Civil and Primary Plant BOQ'!#REF!</f>
        <v>#REF!</v>
      </c>
      <c r="F13" s="19" t="e">
        <f>+'Civil and Primary Plant BOQ'!#REF!</f>
        <v>#REF!</v>
      </c>
      <c r="G13" s="19" t="e">
        <f>+'Civil and Primary Plant BOQ'!#REF!</f>
        <v>#REF!</v>
      </c>
      <c r="H13" s="19" t="e">
        <f>+'Civil and Primary Plant BOQ'!#REF!</f>
        <v>#REF!</v>
      </c>
      <c r="I13" s="19" t="e">
        <f>+'Civil and Primary Plant BOQ'!#REF!</f>
        <v>#REF!</v>
      </c>
      <c r="J13" s="19" t="e">
        <f>+'Civil and Primary Plant BOQ'!#REF!</f>
        <v>#REF!</v>
      </c>
      <c r="K13" s="19" t="e">
        <f>+'Civil and Primary Plant BOQ'!#REF!</f>
        <v>#REF!</v>
      </c>
      <c r="L13" s="18" t="e">
        <f>C13</f>
        <v>#REF!</v>
      </c>
      <c r="M13" s="18" t="e">
        <f t="shared" si="0"/>
        <v>#REF!</v>
      </c>
      <c r="N13" s="18">
        <f>'Civil and Primary Plant BOQ'!E798</f>
        <v>0</v>
      </c>
      <c r="O13" s="19" t="e">
        <f>+'Civil and Primary Plant BOQ'!#REF!</f>
        <v>#REF!</v>
      </c>
      <c r="Q13" s="20" t="e">
        <f t="shared" si="1"/>
        <v>#REF!</v>
      </c>
    </row>
    <row r="14" spans="1:17" x14ac:dyDescent="0.35">
      <c r="A14" s="5" t="s">
        <v>214</v>
      </c>
      <c r="B14" s="4" t="s">
        <v>139</v>
      </c>
      <c r="C14" s="19" t="e">
        <f>+'Civil and Primary Plant BOQ'!#REF!</f>
        <v>#REF!</v>
      </c>
      <c r="D14" s="19" t="e">
        <f>+'Civil and Primary Plant BOQ'!#REF!</f>
        <v>#REF!</v>
      </c>
      <c r="E14" s="19" t="e">
        <f>+'Civil and Primary Plant BOQ'!#REF!</f>
        <v>#REF!</v>
      </c>
      <c r="F14" s="19" t="e">
        <f>+'Civil and Primary Plant BOQ'!#REF!</f>
        <v>#REF!</v>
      </c>
      <c r="G14" s="19" t="e">
        <f>+'Civil and Primary Plant BOQ'!#REF!</f>
        <v>#REF!</v>
      </c>
      <c r="H14" s="19" t="e">
        <f>+'Civil and Primary Plant BOQ'!#REF!</f>
        <v>#REF!</v>
      </c>
      <c r="I14" s="19" t="e">
        <f>+'Civil and Primary Plant BOQ'!#REF!</f>
        <v>#REF!</v>
      </c>
      <c r="J14" s="19" t="e">
        <f>+'Civil and Primary Plant BOQ'!#REF!</f>
        <v>#REF!</v>
      </c>
      <c r="K14" s="19" t="e">
        <f>+'Civil and Primary Plant BOQ'!#REF!</f>
        <v>#REF!</v>
      </c>
      <c r="L14" s="18" t="e">
        <f>C14</f>
        <v>#REF!</v>
      </c>
      <c r="M14" s="18" t="e">
        <f t="shared" si="0"/>
        <v>#REF!</v>
      </c>
      <c r="N14" s="18">
        <f>'Civil and Primary Plant BOQ'!E840</f>
        <v>0</v>
      </c>
      <c r="O14" s="19" t="e">
        <f>+'Civil and Primary Plant BOQ'!#REF!</f>
        <v>#REF!</v>
      </c>
      <c r="Q14" s="20" t="e">
        <f t="shared" si="1"/>
        <v>#REF!</v>
      </c>
    </row>
    <row r="15" spans="1:17" x14ac:dyDescent="0.35">
      <c r="A15" s="5" t="s">
        <v>264</v>
      </c>
      <c r="B15" s="4" t="s">
        <v>139</v>
      </c>
      <c r="C15" s="19" t="e">
        <f>+'Civil and Primary Plant BOQ'!#REF!</f>
        <v>#REF!</v>
      </c>
      <c r="D15" s="19" t="e">
        <f>+'Civil and Primary Plant BOQ'!#REF!</f>
        <v>#REF!</v>
      </c>
      <c r="E15" s="19" t="e">
        <f>+'Civil and Primary Plant BOQ'!#REF!</f>
        <v>#REF!</v>
      </c>
      <c r="F15" s="19" t="e">
        <f>+'Civil and Primary Plant BOQ'!#REF!</f>
        <v>#REF!</v>
      </c>
      <c r="G15" s="19" t="e">
        <f>+'Civil and Primary Plant BOQ'!#REF!</f>
        <v>#REF!</v>
      </c>
      <c r="H15" s="19" t="e">
        <f>+'Civil and Primary Plant BOQ'!#REF!</f>
        <v>#REF!</v>
      </c>
      <c r="I15" s="19" t="e">
        <f>+'Civil and Primary Plant BOQ'!#REF!</f>
        <v>#REF!</v>
      </c>
      <c r="J15" s="19" t="e">
        <f>+'Civil and Primary Plant BOQ'!#REF!</f>
        <v>#REF!</v>
      </c>
      <c r="K15" s="19" t="e">
        <f>+'Civil and Primary Plant BOQ'!#REF!</f>
        <v>#REF!</v>
      </c>
      <c r="L15" s="18" t="e">
        <f>K15</f>
        <v>#REF!</v>
      </c>
      <c r="M15" s="18" t="e">
        <f t="shared" si="0"/>
        <v>#REF!</v>
      </c>
      <c r="N15" s="18">
        <f>'Civil and Primary Plant BOQ'!E904</f>
        <v>0</v>
      </c>
      <c r="O15" s="19" t="e">
        <f>+'Civil and Primary Plant BOQ'!#REF!</f>
        <v>#REF!</v>
      </c>
      <c r="Q15" s="20" t="e">
        <f t="shared" si="1"/>
        <v>#REF!</v>
      </c>
    </row>
    <row r="16" spans="1:17" x14ac:dyDescent="0.35">
      <c r="A16" s="5" t="s">
        <v>283</v>
      </c>
      <c r="B16" s="4" t="s">
        <v>139</v>
      </c>
      <c r="C16" s="19">
        <v>5614</v>
      </c>
      <c r="D16" s="19" t="e">
        <f>+'Civil and Primary Plant BOQ'!#REF!</f>
        <v>#REF!</v>
      </c>
      <c r="E16" s="19" t="e">
        <f>+'Civil and Primary Plant BOQ'!#REF!</f>
        <v>#REF!</v>
      </c>
      <c r="F16" s="19" t="e">
        <f>+'Civil and Primary Plant BOQ'!#REF!</f>
        <v>#REF!</v>
      </c>
      <c r="G16" s="19" t="e">
        <f>+'Civil and Primary Plant BOQ'!#REF!</f>
        <v>#REF!</v>
      </c>
      <c r="H16" s="19" t="e">
        <f>+'Civil and Primary Plant BOQ'!#REF!</f>
        <v>#REF!</v>
      </c>
      <c r="I16" s="19" t="e">
        <f>+'Civil and Primary Plant BOQ'!#REF!</f>
        <v>#REF!</v>
      </c>
      <c r="J16" s="19" t="e">
        <f>+'Civil and Primary Plant BOQ'!#REF!</f>
        <v>#REF!</v>
      </c>
      <c r="K16" s="19" t="e">
        <f>+'Civil and Primary Plant BOQ'!#REF!</f>
        <v>#REF!</v>
      </c>
      <c r="L16" s="18" t="e">
        <f>K16</f>
        <v>#REF!</v>
      </c>
      <c r="M16" s="18" t="e">
        <f t="shared" si="0"/>
        <v>#REF!</v>
      </c>
      <c r="N16" s="18">
        <f>'Civil and Primary Plant BOQ'!E916</f>
        <v>0</v>
      </c>
      <c r="O16" s="19" t="e">
        <f>+'Civil and Primary Plant BOQ'!#REF!</f>
        <v>#REF!</v>
      </c>
      <c r="Q16" s="20" t="e">
        <f t="shared" si="1"/>
        <v>#REF!</v>
      </c>
    </row>
    <row r="17" spans="1:17" x14ac:dyDescent="0.35">
      <c r="A17" s="5">
        <v>8</v>
      </c>
      <c r="B17" s="4" t="s">
        <v>296</v>
      </c>
      <c r="C17" s="19" t="e">
        <f>+'Civil and Primary Plant BOQ'!#REF!</f>
        <v>#REF!</v>
      </c>
      <c r="D17" s="19" t="e">
        <f>+'Civil and Primary Plant BOQ'!#REF!</f>
        <v>#REF!</v>
      </c>
      <c r="E17" s="19" t="e">
        <f>+'Civil and Primary Plant BOQ'!#REF!</f>
        <v>#REF!</v>
      </c>
      <c r="F17" s="19" t="e">
        <f>+'Civil and Primary Plant BOQ'!#REF!</f>
        <v>#REF!</v>
      </c>
      <c r="G17" s="19" t="e">
        <f>+'Civil and Primary Plant BOQ'!#REF!</f>
        <v>#REF!</v>
      </c>
      <c r="H17" s="19" t="e">
        <f>+'Civil and Primary Plant BOQ'!#REF!</f>
        <v>#REF!</v>
      </c>
      <c r="I17" s="19" t="e">
        <f>+'Civil and Primary Plant BOQ'!#REF!</f>
        <v>#REF!</v>
      </c>
      <c r="J17" s="19" t="e">
        <f>+'Civil and Primary Plant BOQ'!#REF!</f>
        <v>#REF!</v>
      </c>
      <c r="K17" s="19" t="e">
        <f>+'Civil and Primary Plant BOQ'!#REF!</f>
        <v>#REF!</v>
      </c>
      <c r="L17" s="18" t="e">
        <f>'Civil and Primary Plant BOQ'!#REF!</f>
        <v>#REF!</v>
      </c>
      <c r="M17" s="18" t="e">
        <f t="shared" si="0"/>
        <v>#REF!</v>
      </c>
      <c r="N17" s="18">
        <f>'Civil and Primary Plant BOQ'!E929</f>
        <v>0</v>
      </c>
      <c r="O17" s="19" t="e">
        <f>+'Civil and Primary Plant BOQ'!#REF!</f>
        <v>#REF!</v>
      </c>
      <c r="Q17" s="20" t="e">
        <f t="shared" si="1"/>
        <v>#REF!</v>
      </c>
    </row>
    <row r="18" spans="1:17" x14ac:dyDescent="0.35">
      <c r="A18" s="5">
        <v>9</v>
      </c>
      <c r="B18" s="8" t="s">
        <v>303</v>
      </c>
      <c r="C18" s="19" t="e">
        <f>+'Civil and Primary Plant BOQ'!#REF!</f>
        <v>#REF!</v>
      </c>
      <c r="D18" s="19" t="e">
        <f>+'Civil and Primary Plant BOQ'!#REF!</f>
        <v>#REF!</v>
      </c>
      <c r="E18" s="19" t="e">
        <f>+'Civil and Primary Plant BOQ'!#REF!</f>
        <v>#REF!</v>
      </c>
      <c r="F18" s="19" t="e">
        <f>+'Civil and Primary Plant BOQ'!#REF!</f>
        <v>#REF!</v>
      </c>
      <c r="G18" s="19" t="e">
        <f>+'Civil and Primary Plant BOQ'!#REF!</f>
        <v>#REF!</v>
      </c>
      <c r="H18" s="19" t="e">
        <f>+'Civil and Primary Plant BOQ'!#REF!</f>
        <v>#REF!</v>
      </c>
      <c r="I18" s="19" t="e">
        <f>+'Civil and Primary Plant BOQ'!#REF!</f>
        <v>#REF!</v>
      </c>
      <c r="J18" s="19" t="e">
        <f>+'Civil and Primary Plant BOQ'!#REF!</f>
        <v>#REF!</v>
      </c>
      <c r="K18" s="19" t="e">
        <f>+'Civil and Primary Plant BOQ'!#REF!</f>
        <v>#REF!</v>
      </c>
      <c r="L18" s="18" t="e">
        <f>K18</f>
        <v>#REF!</v>
      </c>
      <c r="M18" s="18" t="e">
        <f t="shared" si="0"/>
        <v>#REF!</v>
      </c>
      <c r="N18" s="18">
        <f>'Civil and Primary Plant BOQ'!E951</f>
        <v>0</v>
      </c>
      <c r="O18" s="19" t="e">
        <f>+'Civil and Primary Plant BOQ'!#REF!</f>
        <v>#REF!</v>
      </c>
      <c r="Q18" s="20" t="e">
        <f t="shared" si="1"/>
        <v>#REF!</v>
      </c>
    </row>
    <row r="19" spans="1:17" x14ac:dyDescent="0.35">
      <c r="A19" s="15">
        <v>10</v>
      </c>
      <c r="B19" s="8" t="s">
        <v>1552</v>
      </c>
      <c r="C19" s="19" t="e">
        <f>+'Civil and Primary Plant BOQ'!#REF!</f>
        <v>#REF!</v>
      </c>
      <c r="D19" s="19" t="e">
        <f>+'Civil and Primary Plant BOQ'!#REF!</f>
        <v>#REF!</v>
      </c>
      <c r="E19" s="19" t="e">
        <f>+'Civil and Primary Plant BOQ'!#REF!</f>
        <v>#REF!</v>
      </c>
      <c r="F19" s="19" t="e">
        <f>+'Civil and Primary Plant BOQ'!#REF!</f>
        <v>#REF!</v>
      </c>
      <c r="G19" s="19" t="e">
        <f>+'Civil and Primary Plant BOQ'!#REF!</f>
        <v>#REF!</v>
      </c>
      <c r="H19" s="19" t="e">
        <f>+'Civil and Primary Plant BOQ'!#REF!</f>
        <v>#REF!</v>
      </c>
      <c r="I19" s="19" t="e">
        <f>+'Civil and Primary Plant BOQ'!#REF!</f>
        <v>#REF!</v>
      </c>
      <c r="J19" s="19" t="e">
        <f>+'Civil and Primary Plant BOQ'!#REF!</f>
        <v>#REF!</v>
      </c>
      <c r="K19" s="19" t="e">
        <f>+'Civil and Primary Plant BOQ'!#REF!</f>
        <v>#REF!</v>
      </c>
      <c r="L19" s="18" t="e">
        <f>K19</f>
        <v>#REF!</v>
      </c>
      <c r="M19" s="18" t="e">
        <f t="shared" si="0"/>
        <v>#REF!</v>
      </c>
      <c r="N19" s="18">
        <f>'Civil and Primary Plant BOQ'!E972</f>
        <v>0</v>
      </c>
      <c r="O19" s="19" t="e">
        <f>+'Civil and Primary Plant BOQ'!#REF!</f>
        <v>#REF!</v>
      </c>
      <c r="Q19" s="20" t="e">
        <f t="shared" si="1"/>
        <v>#REF!</v>
      </c>
    </row>
    <row r="20" spans="1:17" ht="15" customHeight="1" x14ac:dyDescent="0.35">
      <c r="A20" s="327" t="s">
        <v>1930</v>
      </c>
      <c r="B20" s="328"/>
      <c r="C20" s="19" t="e">
        <f>SUM(C4:C19)</f>
        <v>#REF!</v>
      </c>
      <c r="D20" s="19" t="e">
        <f>SUM(D4:D19)</f>
        <v>#REF!</v>
      </c>
      <c r="E20" s="19" t="e">
        <f t="shared" ref="E20" si="2">SUM(E4:E19)</f>
        <v>#REF!</v>
      </c>
      <c r="F20" s="19" t="e">
        <f t="shared" ref="F20" si="3">SUM(F4:F19)</f>
        <v>#REF!</v>
      </c>
      <c r="G20" s="19" t="e">
        <f t="shared" ref="G20" si="4">SUM(G4:G19)</f>
        <v>#REF!</v>
      </c>
      <c r="H20" s="19" t="e">
        <f t="shared" ref="H20" si="5">SUM(H4:H19)</f>
        <v>#REF!</v>
      </c>
      <c r="I20" s="19" t="e">
        <f t="shared" ref="I20:O20" si="6">SUM(I4:I19)</f>
        <v>#REF!</v>
      </c>
      <c r="J20" s="19" t="e">
        <f t="shared" si="6"/>
        <v>#REF!</v>
      </c>
      <c r="K20" s="19" t="e">
        <f t="shared" si="6"/>
        <v>#REF!</v>
      </c>
      <c r="L20" s="19" t="e">
        <f t="shared" si="6"/>
        <v>#REF!</v>
      </c>
      <c r="M20" s="19" t="e">
        <f t="shared" si="6"/>
        <v>#REF!</v>
      </c>
      <c r="N20" s="19" t="e">
        <f t="shared" si="6"/>
        <v>#REF!</v>
      </c>
      <c r="O20" s="19" t="e">
        <f t="shared" si="6"/>
        <v>#REF!</v>
      </c>
      <c r="P20" s="46" t="e">
        <f>Q20/M20</f>
        <v>#REF!</v>
      </c>
      <c r="Q20" s="20" t="e">
        <f>SUM(Q4:Q19)</f>
        <v>#REF!</v>
      </c>
    </row>
    <row r="21" spans="1:17" s="40" customFormat="1" x14ac:dyDescent="0.35">
      <c r="C21" s="44"/>
      <c r="D21" s="41"/>
      <c r="E21" s="41"/>
      <c r="F21" s="41"/>
      <c r="G21" s="41"/>
      <c r="H21" s="41"/>
      <c r="I21" s="41"/>
      <c r="J21" s="41"/>
      <c r="K21" s="41"/>
      <c r="L21" s="44"/>
      <c r="M21" s="44"/>
      <c r="N21" s="44"/>
      <c r="P21" s="42"/>
      <c r="Q21" s="42"/>
    </row>
    <row r="22" spans="1:17" s="40" customFormat="1" ht="25.5" customHeight="1" x14ac:dyDescent="0.35">
      <c r="A22" s="331"/>
      <c r="B22" s="332"/>
      <c r="C22" s="41"/>
      <c r="D22" s="41"/>
      <c r="E22" s="41"/>
      <c r="F22" s="41"/>
      <c r="G22" s="41"/>
      <c r="H22" s="41"/>
      <c r="I22" s="41"/>
      <c r="J22" s="41"/>
      <c r="K22" s="41"/>
      <c r="L22" s="41"/>
      <c r="M22" s="41"/>
      <c r="N22" s="41"/>
      <c r="P22" s="43"/>
      <c r="Q22" s="45"/>
    </row>
    <row r="23" spans="1:17" x14ac:dyDescent="0.35">
      <c r="A23" t="s">
        <v>1949</v>
      </c>
      <c r="P23" s="23"/>
      <c r="Q23" s="20"/>
    </row>
    <row r="24" spans="1:17" x14ac:dyDescent="0.35">
      <c r="A24" s="47" t="s">
        <v>1950</v>
      </c>
      <c r="B24" s="47"/>
      <c r="C24" s="48"/>
      <c r="D24" s="48"/>
      <c r="E24" s="48"/>
      <c r="F24" s="48"/>
      <c r="G24" s="48"/>
      <c r="H24" s="48"/>
      <c r="I24" s="48"/>
      <c r="J24" s="48"/>
      <c r="K24" s="48"/>
      <c r="L24" s="48"/>
      <c r="M24" s="48"/>
      <c r="N24" s="48"/>
    </row>
    <row r="25" spans="1:17" x14ac:dyDescent="0.35">
      <c r="A25" s="47" t="s">
        <v>1951</v>
      </c>
      <c r="B25" s="47"/>
      <c r="C25" s="48"/>
      <c r="D25" s="48"/>
      <c r="E25" s="48"/>
      <c r="F25" s="48"/>
      <c r="G25" s="48"/>
      <c r="H25" s="48"/>
      <c r="I25" s="48"/>
      <c r="J25" s="48"/>
      <c r="K25" s="48"/>
      <c r="L25" s="48"/>
      <c r="M25" s="48"/>
      <c r="N25" s="48"/>
    </row>
    <row r="26" spans="1:17" x14ac:dyDescent="0.35">
      <c r="A26" s="47" t="s">
        <v>1953</v>
      </c>
      <c r="B26" s="47"/>
      <c r="C26" s="48"/>
      <c r="D26" s="48"/>
      <c r="E26" s="48"/>
      <c r="F26" s="48"/>
      <c r="G26" s="48"/>
      <c r="H26" s="48"/>
      <c r="I26" s="48"/>
      <c r="J26" s="48"/>
      <c r="K26" s="48"/>
      <c r="L26" s="48"/>
    </row>
    <row r="27" spans="1:17" x14ac:dyDescent="0.35">
      <c r="A27" s="47" t="s">
        <v>1952</v>
      </c>
      <c r="B27" s="47"/>
      <c r="C27" s="48"/>
      <c r="D27" s="48"/>
      <c r="E27" s="48"/>
      <c r="F27" s="48"/>
      <c r="G27" s="48"/>
      <c r="H27" s="48"/>
      <c r="I27" s="48"/>
      <c r="J27" s="48"/>
      <c r="K27" s="48"/>
      <c r="L27" s="48"/>
    </row>
  </sheetData>
  <mergeCells count="2">
    <mergeCell ref="A20:B20"/>
    <mergeCell ref="A22:B22"/>
  </mergeCells>
  <pageMargins left="0.70866141732283472" right="0.70866141732283472" top="0.74803149606299213" bottom="0.74803149606299213" header="0.31496062992125984" footer="0.31496062992125984"/>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Preliminaries </vt:lpstr>
      <vt:lpstr>Civil and Primary Plant BOQ</vt:lpstr>
      <vt:lpstr>P&amp;G's guideline</vt:lpstr>
      <vt:lpstr>CPI</vt:lpstr>
      <vt:lpstr> BOQ Summary</vt:lpstr>
      <vt:lpstr>Payment Certificate</vt:lpstr>
      <vt:lpstr>Summary</vt:lpstr>
      <vt:lpstr>'Civil and Primary Plant BOQ'!Print_Area</vt:lpstr>
      <vt:lpstr>'P&amp;G''s guideline'!Print_Area</vt:lpstr>
      <vt:lpstr>Summary!Print_Area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 Reyneke</dc:creator>
  <cp:lastModifiedBy>Sboniso Mkhabela</cp:lastModifiedBy>
  <cp:lastPrinted>2017-11-08T11:55:37Z</cp:lastPrinted>
  <dcterms:created xsi:type="dcterms:W3CDTF">2013-12-03T10:30:51Z</dcterms:created>
  <dcterms:modified xsi:type="dcterms:W3CDTF">2025-08-12T13:35:15Z</dcterms:modified>
</cp:coreProperties>
</file>