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eskom-my.sharepoint.com/personal/brownse_eskom_co_za/Documents/00_CURRENT PROJECTS/KBG2669_1075451005_Project Controls Services (Sheilah)/02_Enquiry Documents/"/>
    </mc:Choice>
  </mc:AlternateContent>
  <xr:revisionPtr revIDLastSave="0" documentId="8_{F6813660-CF8E-4A9C-AE5F-39FB57EA04C2}" xr6:coauthVersionLast="47" xr6:coauthVersionMax="47" xr10:uidLastSave="{00000000-0000-0000-0000-000000000000}"/>
  <bookViews>
    <workbookView xWindow="-120" yWindow="-120" windowWidth="20730" windowHeight="11040" tabRatio="952" xr2:uid="{4972452D-F5FE-4272-82A7-49287052A2F7}"/>
  </bookViews>
  <sheets>
    <sheet name="Functional Evaluation_SHE" sheetId="2" r:id="rId1"/>
    <sheet name="Functional Evaluation_Proj Adm" sheetId="3" r:id="rId2"/>
    <sheet name="Functional Evaluation_Plan" sheetId="4" r:id="rId3"/>
    <sheet name="Functional Evaluation_Cost" sheetId="5" r:id="rId4"/>
    <sheet name="Functional Evaluation_AQ" sheetId="6" r:id="rId5"/>
  </sheets>
  <definedNames>
    <definedName name="_xlnm.Print_Area" localSheetId="4">'Functional Evaluation_AQ'!$A$1:$O$38</definedName>
    <definedName name="_xlnm.Print_Area" localSheetId="3">'Functional Evaluation_Cost'!$A$1:$O$38</definedName>
    <definedName name="_xlnm.Print_Area" localSheetId="2">'Functional Evaluation_Plan'!$A$1:$O$38</definedName>
    <definedName name="_xlnm.Print_Area" localSheetId="1">'Functional Evaluation_Proj Adm'!$A$2:$O$38</definedName>
    <definedName name="_xlnm.Print_Area" localSheetId="0">'Functional Evaluation_SHE'!$A$1:$O$38</definedName>
    <definedName name="_xlnm.Print_Titles" localSheetId="4">'Functional Evaluation_AQ'!$7:$8</definedName>
    <definedName name="_xlnm.Print_Titles" localSheetId="3">'Functional Evaluation_Cost'!$7:$8</definedName>
    <definedName name="_xlnm.Print_Titles" localSheetId="2">'Functional Evaluation_Plan'!$7:$8</definedName>
    <definedName name="_xlnm.Print_Titles" localSheetId="1">'Functional Evaluation_Proj Adm'!$7:$8</definedName>
    <definedName name="_xlnm.Print_Titles" localSheetId="0">'Functional Evaluation_SHE'!$7:$8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6" l="1"/>
  <c r="H30" i="6"/>
  <c r="A29" i="6"/>
  <c r="A28" i="6"/>
  <c r="A27" i="6"/>
  <c r="A26" i="6"/>
  <c r="H24" i="6"/>
  <c r="L23" i="6"/>
  <c r="K23" i="6" s="1"/>
  <c r="K24" i="6" s="1"/>
  <c r="H22" i="6"/>
  <c r="L21" i="6"/>
  <c r="K21" i="6" s="1"/>
  <c r="L20" i="6"/>
  <c r="K20" i="6" s="1"/>
  <c r="H19" i="6"/>
  <c r="L18" i="6"/>
  <c r="K18" i="6" s="1"/>
  <c r="L17" i="6"/>
  <c r="K17" i="6" s="1"/>
  <c r="L16" i="6"/>
  <c r="K16" i="6" s="1"/>
  <c r="H15" i="6"/>
  <c r="L14" i="6"/>
  <c r="K14" i="6" s="1"/>
  <c r="L13" i="6"/>
  <c r="K13" i="6" s="1"/>
  <c r="L12" i="6"/>
  <c r="K12" i="6"/>
  <c r="L11" i="6"/>
  <c r="K11" i="6"/>
  <c r="L10" i="6"/>
  <c r="K10" i="6"/>
  <c r="L9" i="6"/>
  <c r="K9" i="6" s="1"/>
  <c r="N33" i="5"/>
  <c r="H30" i="5"/>
  <c r="A29" i="5"/>
  <c r="A28" i="5"/>
  <c r="A27" i="5"/>
  <c r="A26" i="5"/>
  <c r="H24" i="5"/>
  <c r="L23" i="5"/>
  <c r="K23" i="5" s="1"/>
  <c r="K24" i="5" s="1"/>
  <c r="H22" i="5"/>
  <c r="L21" i="5"/>
  <c r="K21" i="5"/>
  <c r="L20" i="5"/>
  <c r="K20" i="5" s="1"/>
  <c r="H19" i="5"/>
  <c r="L18" i="5"/>
  <c r="K18" i="5" s="1"/>
  <c r="L17" i="5"/>
  <c r="K17" i="5" s="1"/>
  <c r="L16" i="5"/>
  <c r="K16" i="5" s="1"/>
  <c r="H15" i="5"/>
  <c r="L14" i="5"/>
  <c r="K14" i="5" s="1"/>
  <c r="L13" i="5"/>
  <c r="K13" i="5" s="1"/>
  <c r="L12" i="5"/>
  <c r="K12" i="5" s="1"/>
  <c r="L11" i="5"/>
  <c r="K11" i="5" s="1"/>
  <c r="L10" i="5"/>
  <c r="K10" i="5" s="1"/>
  <c r="L9" i="5"/>
  <c r="K9" i="5" s="1"/>
  <c r="N33" i="4"/>
  <c r="H30" i="4"/>
  <c r="A29" i="4"/>
  <c r="A28" i="4"/>
  <c r="A27" i="4"/>
  <c r="A26" i="4"/>
  <c r="H24" i="4"/>
  <c r="L23" i="4"/>
  <c r="K23" i="4" s="1"/>
  <c r="K24" i="4" s="1"/>
  <c r="H22" i="4"/>
  <c r="L21" i="4"/>
  <c r="K21" i="4" s="1"/>
  <c r="L20" i="4"/>
  <c r="K20" i="4" s="1"/>
  <c r="H19" i="4"/>
  <c r="L18" i="4"/>
  <c r="K18" i="4"/>
  <c r="L17" i="4"/>
  <c r="K17" i="4" s="1"/>
  <c r="L16" i="4"/>
  <c r="K16" i="4" s="1"/>
  <c r="H15" i="4"/>
  <c r="L14" i="4"/>
  <c r="K14" i="4" s="1"/>
  <c r="L13" i="4"/>
  <c r="K13" i="4" s="1"/>
  <c r="L12" i="4"/>
  <c r="K12" i="4" s="1"/>
  <c r="L11" i="4"/>
  <c r="K11" i="4" s="1"/>
  <c r="L10" i="4"/>
  <c r="K10" i="4" s="1"/>
  <c r="L9" i="4"/>
  <c r="K9" i="4" s="1"/>
  <c r="N33" i="3"/>
  <c r="H30" i="3"/>
  <c r="A29" i="3"/>
  <c r="A28" i="3"/>
  <c r="A27" i="3"/>
  <c r="A26" i="3"/>
  <c r="H24" i="3"/>
  <c r="L23" i="3"/>
  <c r="K23" i="3" s="1"/>
  <c r="K24" i="3" s="1"/>
  <c r="H22" i="3"/>
  <c r="L21" i="3"/>
  <c r="K21" i="3" s="1"/>
  <c r="L20" i="3"/>
  <c r="K20" i="3" s="1"/>
  <c r="H19" i="3"/>
  <c r="L18" i="3"/>
  <c r="K18" i="3" s="1"/>
  <c r="L17" i="3"/>
  <c r="K17" i="3" s="1"/>
  <c r="L16" i="3"/>
  <c r="K16" i="3" s="1"/>
  <c r="H15" i="3"/>
  <c r="L14" i="3"/>
  <c r="K14" i="3" s="1"/>
  <c r="L13" i="3"/>
  <c r="K13" i="3" s="1"/>
  <c r="L12" i="3"/>
  <c r="K12" i="3" s="1"/>
  <c r="L11" i="3"/>
  <c r="K11" i="3" s="1"/>
  <c r="L10" i="3"/>
  <c r="K10" i="3" s="1"/>
  <c r="L9" i="3"/>
  <c r="K9" i="3" s="1"/>
  <c r="K22" i="4" l="1"/>
  <c r="J28" i="4" s="1"/>
  <c r="K19" i="6"/>
  <c r="J27" i="6" s="1"/>
  <c r="K19" i="5"/>
  <c r="J27" i="5" s="1"/>
  <c r="K15" i="3"/>
  <c r="J26" i="3" s="1"/>
  <c r="K22" i="5"/>
  <c r="J28" i="5" s="1"/>
  <c r="K19" i="3"/>
  <c r="L19" i="3" s="1"/>
  <c r="K22" i="6"/>
  <c r="J28" i="6" s="1"/>
  <c r="K19" i="4"/>
  <c r="K22" i="3"/>
  <c r="J22" i="3" s="1"/>
  <c r="K15" i="6"/>
  <c r="J26" i="6" s="1"/>
  <c r="K15" i="4"/>
  <c r="J26" i="4" s="1"/>
  <c r="L24" i="6"/>
  <c r="J29" i="6"/>
  <c r="L24" i="5"/>
  <c r="K15" i="5"/>
  <c r="J26" i="5" s="1"/>
  <c r="J24" i="6"/>
  <c r="J29" i="5"/>
  <c r="J24" i="5"/>
  <c r="J29" i="4"/>
  <c r="J24" i="4"/>
  <c r="L24" i="4"/>
  <c r="L22" i="4"/>
  <c r="J29" i="3"/>
  <c r="J24" i="3"/>
  <c r="L24" i="3"/>
  <c r="J22" i="4" l="1"/>
  <c r="L19" i="5"/>
  <c r="J19" i="5"/>
  <c r="L19" i="6"/>
  <c r="J19" i="6"/>
  <c r="L15" i="3"/>
  <c r="L15" i="4"/>
  <c r="J15" i="4"/>
  <c r="J15" i="3"/>
  <c r="L22" i="5"/>
  <c r="J33" i="3"/>
  <c r="J33" i="4"/>
  <c r="J22" i="5"/>
  <c r="J28" i="3"/>
  <c r="L22" i="6"/>
  <c r="J27" i="4"/>
  <c r="J30" i="4" s="1"/>
  <c r="J19" i="4"/>
  <c r="L19" i="4"/>
  <c r="J22" i="6"/>
  <c r="J30" i="5"/>
  <c r="O33" i="5" s="1"/>
  <c r="L22" i="3"/>
  <c r="J19" i="3"/>
  <c r="J30" i="6"/>
  <c r="J35" i="6" s="1"/>
  <c r="J27" i="3"/>
  <c r="J30" i="3" s="1"/>
  <c r="J35" i="3" s="1"/>
  <c r="L15" i="6"/>
  <c r="J33" i="6"/>
  <c r="J15" i="6"/>
  <c r="L15" i="5"/>
  <c r="J33" i="5"/>
  <c r="J15" i="5"/>
  <c r="K33" i="6" l="1"/>
  <c r="O33" i="6"/>
  <c r="J35" i="5"/>
  <c r="K33" i="5"/>
  <c r="O33" i="4"/>
  <c r="K33" i="4"/>
  <c r="J35" i="4"/>
  <c r="K33" i="3"/>
  <c r="O33" i="3"/>
  <c r="N33" i="2"/>
  <c r="H30" i="2"/>
  <c r="A29" i="2"/>
  <c r="A28" i="2"/>
  <c r="A27" i="2"/>
  <c r="A26" i="2"/>
  <c r="H24" i="2"/>
  <c r="L23" i="2"/>
  <c r="K23" i="2" s="1"/>
  <c r="K24" i="2" s="1"/>
  <c r="H22" i="2"/>
  <c r="L21" i="2"/>
  <c r="K21" i="2" s="1"/>
  <c r="L20" i="2"/>
  <c r="K20" i="2" s="1"/>
  <c r="H19" i="2"/>
  <c r="L18" i="2"/>
  <c r="K18" i="2" s="1"/>
  <c r="L17" i="2"/>
  <c r="K17" i="2" s="1"/>
  <c r="L16" i="2"/>
  <c r="K16" i="2" s="1"/>
  <c r="H15" i="2"/>
  <c r="L14" i="2"/>
  <c r="K14" i="2" s="1"/>
  <c r="L13" i="2"/>
  <c r="K13" i="2" s="1"/>
  <c r="L12" i="2"/>
  <c r="K12" i="2" s="1"/>
  <c r="L11" i="2"/>
  <c r="K11" i="2" s="1"/>
  <c r="L10" i="2"/>
  <c r="K10" i="2" s="1"/>
  <c r="L9" i="2"/>
  <c r="K9" i="2" s="1"/>
  <c r="K19" i="2" l="1"/>
  <c r="J27" i="2" s="1"/>
  <c r="K22" i="2"/>
  <c r="J22" i="2"/>
  <c r="J28" i="2"/>
  <c r="L22" i="2"/>
  <c r="K15" i="2"/>
  <c r="L15" i="2" s="1"/>
  <c r="L24" i="2"/>
  <c r="J29" i="2"/>
  <c r="J24" i="2"/>
  <c r="L19" i="2" l="1"/>
  <c r="J19" i="2"/>
  <c r="J15" i="2"/>
  <c r="J33" i="2"/>
  <c r="J26" i="2"/>
  <c r="J30" i="2"/>
  <c r="K33" i="2" s="1"/>
  <c r="O33" i="2" l="1"/>
  <c r="J35" i="2"/>
</calcChain>
</file>

<file path=xl/sharedStrings.xml><?xml version="1.0" encoding="utf-8"?>
<sst xmlns="http://schemas.openxmlformats.org/spreadsheetml/2006/main" count="525" uniqueCount="99">
  <si>
    <t>Do Not Meet</t>
  </si>
  <si>
    <t>MAX</t>
  </si>
  <si>
    <t>Not applicable</t>
  </si>
  <si>
    <t>NOT MEET</t>
  </si>
  <si>
    <t>0-69</t>
  </si>
  <si>
    <t>0-49</t>
  </si>
  <si>
    <t xml:space="preserve">Partial Meet (large gap) </t>
  </si>
  <si>
    <t xml:space="preserve">Does not meet </t>
  </si>
  <si>
    <t>PARTIAL MEET</t>
  </si>
  <si>
    <t>70-79</t>
  </si>
  <si>
    <t>50-59</t>
  </si>
  <si>
    <t>Partial Meet (small gap)</t>
  </si>
  <si>
    <t xml:space="preserve">Partial meet (Large gap) </t>
  </si>
  <si>
    <t>MEET</t>
  </si>
  <si>
    <t>80 - 100</t>
  </si>
  <si>
    <t>Partial Meet</t>
  </si>
  <si>
    <t>60-79</t>
  </si>
  <si>
    <t>Meet</t>
  </si>
  <si>
    <t>Partial Meet (Small gap)</t>
  </si>
  <si>
    <t>EXCEED</t>
  </si>
  <si>
    <t>101-110</t>
  </si>
  <si>
    <t>80-100</t>
  </si>
  <si>
    <t xml:space="preserve">Meet </t>
  </si>
  <si>
    <t>X</t>
  </si>
  <si>
    <t>Requirements</t>
  </si>
  <si>
    <t xml:space="preserve">Criteria </t>
  </si>
  <si>
    <t>Deliverables</t>
  </si>
  <si>
    <t>Weighting</t>
  </si>
  <si>
    <t xml:space="preserve"> Rating</t>
  </si>
  <si>
    <t>% Rating</t>
  </si>
  <si>
    <t>% Score</t>
  </si>
  <si>
    <t>[ Supplier Name ] Response</t>
  </si>
  <si>
    <t>Eskom Comments</t>
  </si>
  <si>
    <t>1. COMPANY PROFILE</t>
  </si>
  <si>
    <t xml:space="preserve">Method statement provided demonstrates that the scope is part of the company's core business and contains contactable company client references </t>
  </si>
  <si>
    <t xml:space="preserve">Method statement that describes core business of company including references of similar services;
and resumés of company's executive staff indicating qualifications and experience. </t>
  </si>
  <si>
    <t xml:space="preserve">Permanent employed Management, Professional/Technical and Administrative staff (including via fixed term contracts and Independent contractors) used to provide services. </t>
  </si>
  <si>
    <t xml:space="preserve">Method statement provided demonstrates that the company has sufficient management, technical and administrative capacity to utilise permanent and contract staff in an effective and sustainable manner during online and outage implementation in accordance. 
The method statement demonstrate capacity to deliver the service during normal operations as well as during project implementation windows where a 24 hour shift regime may be required..
</t>
  </si>
  <si>
    <t xml:space="preserve">Organisation structure on how the services will be delivered for normal working hours as well as outage shift regimes and a Method statement that describes how the company balances permanently employed staff with staff on fixed term and independent contractors for Management, Technical and Administrative roles.
</t>
  </si>
  <si>
    <r>
      <t xml:space="preserve">Ability to mobilise and set up team to provide the service at </t>
    </r>
    <r>
      <rPr>
        <sz val="8"/>
        <rFont val="Arial Unicode MS"/>
      </rPr>
      <t>Koeberg Nuclear Power Station &amp; ATKSS</t>
    </r>
  </si>
  <si>
    <t xml:space="preserve">Method statement provided demonstrates the company's capability and capacity to mobilise the team to provide the service at Koeberg Nuclear Power Station  and &amp; ATKSS as required.
It also demonstrates how staff turnover is managed to minimise the impact to the services. </t>
  </si>
  <si>
    <r>
      <t xml:space="preserve">Method statement that describes capability of company to mobilise and set up a team to provide the service at </t>
    </r>
    <r>
      <rPr>
        <sz val="8"/>
        <rFont val="Arial Unicode MS"/>
      </rPr>
      <t>Koeberg Nuclear Power Station  &amp; ATKSS</t>
    </r>
    <r>
      <rPr>
        <sz val="8"/>
        <rFont val="Arial Unicode MS"/>
        <family val="2"/>
      </rPr>
      <t xml:space="preserve"> and how the company will ensure continuity over the contract period due to staff turnover.</t>
    </r>
  </si>
  <si>
    <t xml:space="preserve">Oversight and Performance Monitoring </t>
  </si>
  <si>
    <r>
      <rPr>
        <sz val="8"/>
        <color rgb="FF000000"/>
        <rFont val="Arial"/>
      </rPr>
      <t>Method statement include a performance and workflow management process that ensures that the employer's requirements for the service is met in a safe and operationally efficient manner
namely oversight and performance monitoring pertaining to:
- Supervision and coordination activities
-Compile and review of project documentation and deliverables.
-Input on project and construction related activities and expert advice/support.
-Reporting and Progress Monitoring 
-Supervisory administration and documentation management
- Timing of the deliverables per task.
-Ensuring that deliverables meets nuclear quality standards</t>
    </r>
    <r>
      <rPr>
        <sz val="8"/>
        <color rgb="FFFF0000"/>
        <rFont val="Arial"/>
      </rPr>
      <t xml:space="preserve">, </t>
    </r>
    <r>
      <rPr>
        <sz val="8"/>
        <color rgb="FF000000"/>
        <rFont val="Arial"/>
      </rPr>
      <t>OH&amp;S and Construction Regulation requirements</t>
    </r>
  </si>
  <si>
    <t>Method statement describing how its staff will be supervised, monitored, controlled, observed via company's work management processes. Worker activities documented and performance managed to ensure that the employer's requirements for the service is met in a safe and operationally efficient manner throughout the term of the contract.
The method statement contains examples of what analytical reporting data will be used to confirm the delivery of the service.</t>
  </si>
  <si>
    <t xml:space="preserve">Recruitment and selection process of staff required to deliver the service </t>
  </si>
  <si>
    <t>Method statement for the recruitment and selection process of staff for the service should include how the supplier verifies qualifications and experience, performs criminal record background checks, interviews, medical examinations, theoretical and practical assessment of attributes, skills, knowledge, and experience (i.e. proficiency) required to perform the intended roles for the service at a nuclear facility.
Suppliers example contains a completed interview for the various roles to deliver the service and;
the theoretical and practical assessment assesses attributes, skills, knowledge, and experience (i.e. proficiency) required to perform the intended roles for the service at a nuclear installation.</t>
  </si>
  <si>
    <r>
      <t xml:space="preserve">Method statement describing the recruitment and selection process to deliver on the service
example of an interview and; 
example of a theoretical and practical assessment for the roles at a nuclear installation.
</t>
    </r>
    <r>
      <rPr>
        <sz val="8"/>
        <rFont val="Arial Unicode MS"/>
      </rPr>
      <t>Examples of how the company assesses proficiency of their staff to deliver and effective service are able to fulfil deliverables inline with Employer standards and requirements. 
Examples of how staff are developed and onboarded to provide the service inline with the customers policies, standards and processes inclusive of software platforms and/or applications to provide an effective service</t>
    </r>
  </si>
  <si>
    <t>Succession planning and skills transfer strategy in place</t>
  </si>
  <si>
    <t>Method statement provided describes how the company ensures that the succession planning and skills transfer strategy is effective and sustainable for the duration of the service.</t>
  </si>
  <si>
    <t>Method statement that describes succession planning and skills transfer strategy capturing knowledge via a knowledge management system.</t>
  </si>
  <si>
    <t>TOTAL WEIGHTING</t>
  </si>
  <si>
    <t>2. EXPERIENCE OF COMPANY</t>
  </si>
  <si>
    <t xml:space="preserve">Previous Project Controls related services provided to organisations </t>
  </si>
  <si>
    <t xml:space="preserve">Portfolio of projects demonstrating that the company has delivered similar services. 
Contactable references (must provide all references for services provide for similar scope over the last three years) and scope of previous work experiences related to the contract scope. 
</t>
  </si>
  <si>
    <t>Portfolio demonstrates &gt; 2 years nuclear experience = between 90-100% with satisfactory contactable references for similar services.
Portfolio demonstrates &gt; 5 years conventional experience = between 70-90% with satisfactory contactable references for similar services.
Scope and information of contactable references provided. 
References on a letterhead of the end user company/client</t>
  </si>
  <si>
    <t xml:space="preserve">Portfolio of projects demonstrating that the company has delivered similar services. The portfolio should contain the scope of supply, Project name and description, location and Contactable references 
</t>
  </si>
  <si>
    <t>Previous Project Controls and related services provided to organisations</t>
  </si>
  <si>
    <r>
      <t>The reports are for Project Controls (</t>
    </r>
    <r>
      <rPr>
        <b/>
        <sz val="8"/>
        <rFont val="Arial Unicode MS"/>
      </rPr>
      <t>Safety, Health &amp; Environmental Management</t>
    </r>
    <r>
      <rPr>
        <sz val="8"/>
        <rFont val="Arial Unicode MS"/>
      </rPr>
      <t>) services discipline.
A complete, comprehensive, chronological, and accurate record of all activities, events and developments that occurred at a work site. information is detailed, accurate to monitor progress, reinforce nuclear, industrial, conventional safety and human performance standards, and to assist portfolio, programme and project managers, as well as stakeholders make informed decisions and mitigate risks. Contains essential information to serve as a legal document in case of disputes, delays, or incidents.
it is evident that the report underwent a quality assurance process.
All the reports contains sufficient detail to protect the clients interest.</t>
    </r>
  </si>
  <si>
    <t>The tendered to provide 3 x sample artefacts reports (preferably based on Eskom artefacts) of the requested disciplines;</t>
  </si>
  <si>
    <t xml:space="preserve">Previous Project Controls and related services provided to organisations </t>
  </si>
  <si>
    <t>the KPA and KPI dashboard showcase key performance indicators, metrics, and other relevant issues that highlight the quality health of the project, or any other process and or deliverable.</t>
  </si>
  <si>
    <t xml:space="preserve">KPA and KPI dashboard proposed for the service or from a previous project where the company has delivered a similar service. </t>
  </si>
  <si>
    <t>3.EXPERIENCE OF STAFF</t>
  </si>
  <si>
    <t xml:space="preserve">Staff that will form part of the team are experienced with a proven track record. </t>
  </si>
  <si>
    <t xml:space="preserve">Resumés including references of previous experience of employees  involved in providing a similar service. 
</t>
  </si>
  <si>
    <t>Must comply with minimum criteria as stimulated in the Works Information and clearly indicate relevant skills experience.</t>
  </si>
  <si>
    <t xml:space="preserve">Proficiency  of the English language </t>
  </si>
  <si>
    <t>Resumés</t>
  </si>
  <si>
    <t>4. RESOURCE SELECTION</t>
  </si>
  <si>
    <t>Quality program:
A Quality Assurance Programme that meets the intent of a typical Quality Management System (QMS) that includes a personnel database, process for personnel qualification, certification and authorisation process.</t>
  </si>
  <si>
    <t>100% - Personnel Qualification procedure, qualification process and example of a completed assessment of personnel and process for performance evaluation.
75% - Personnel selection and verification assessment submitted based on supplier process.
50% - Personnel selection and verification procedure only submitted.
0% - No documents submitted</t>
  </si>
  <si>
    <t>Final Analysis</t>
  </si>
  <si>
    <t>TOTAL</t>
  </si>
  <si>
    <t>RECOMMENDED</t>
  </si>
  <si>
    <t>NOT RECOMMENDED</t>
  </si>
  <si>
    <t>RE-EVALUATE</t>
  </si>
  <si>
    <t xml:space="preserve">The scoring of the Evaluation Criteria is conducted as follows:
A supplier is given a score in each of the sub-categories. These sub-categories are requirements detailed in the specification or contract. Scores are allocated as follows:
0 - 0% -    Does not meet 
1 - 50% -  Partial meet (Large gap) 
2 - 75% - Partial Meet (Small gap)
3- 100% - Meet                                                                                                                                                                                                                                                                                                                                                                                                                                                                                                          The overall score for functionality criteria is  analysed as follows:
0%     - 79%   - Does not meet
80%   - 100% - Meet
                                                                                   </t>
  </si>
  <si>
    <t>COMPILED BY: Frikkie Callitz
SIGNATURE:</t>
  </si>
  <si>
    <t xml:space="preserve">REVIEWED BY: Vishanth Maharaj
SIGNATURE:                                                                                                                                                                                                                                                                  </t>
  </si>
  <si>
    <t>APPROVED BY:  Nomaphelo Njingana
SIGNATURE:</t>
  </si>
  <si>
    <t>`</t>
  </si>
  <si>
    <r>
      <t xml:space="preserve">Method statement provided demonstrates the company's capability and capacity to mobilise the team to provide the service at </t>
    </r>
    <r>
      <rPr>
        <sz val="8"/>
        <rFont val="Arial Unicode MS"/>
      </rPr>
      <t>Koeberg Nuclear Power Station  and &amp; ATKSS</t>
    </r>
    <r>
      <rPr>
        <sz val="8"/>
        <rFont val="Arial Unicode MS"/>
        <family val="2"/>
      </rPr>
      <t xml:space="preserve"> as required.
It also demonstrates how staff turnover is managed to minimise the impact to the services. </t>
    </r>
  </si>
  <si>
    <t xml:space="preserve">Method statement include a performance and workflow management process that ensures that the employer's requirements for the service is met in a safe and operationally efficient manner
namely oversight and performance monitoring pertaining to:
- Supervision and coordination activities
-Compile and review of project documentation and deliverables.
-Input on project and construction related activities and expert advice/support.
-Reporting and Progress Monitoring 
-Supervisory administration and documentation management
- Timing of the deliverables per task.
-Ensuring that deliverables meets nuclear quality standards </t>
  </si>
  <si>
    <r>
      <t>The reports are for Project Controls (</t>
    </r>
    <r>
      <rPr>
        <b/>
        <sz val="8"/>
        <rFont val="Arial Unicode MS"/>
      </rPr>
      <t>Project Records and Document Administration</t>
    </r>
    <r>
      <rPr>
        <sz val="8"/>
        <rFont val="Arial Unicode MS"/>
      </rPr>
      <t>) services discipline.
A complete, comprehensive, chronological, and accurate record of all activities, events and developments that occurred at a work site. information is detailed, accurate to monitor progress, reinforce nuclear, industrial, conventional safety and human performance standards, and to assist portfolio, programme and project managers, as well as stakeholders make informed decisions and mitigate risks. Contains essential information to serve as a legal document in case of disputes, delays, or incidents.
it is evident that the report underwent a quality assurance process.
All the reports contains sufficient detail to protect the clients interest.</t>
    </r>
  </si>
  <si>
    <r>
      <t>The reports are for Project Controls (</t>
    </r>
    <r>
      <rPr>
        <b/>
        <sz val="8"/>
        <rFont val="Arial Unicode MS"/>
      </rPr>
      <t>Planning and Scheduling</t>
    </r>
    <r>
      <rPr>
        <sz val="8"/>
        <rFont val="Arial Unicode MS"/>
      </rPr>
      <t>) services discipline.
A complete, comprehensive, chronological, and accurate record of all activities, events and developments that occurred at a work site. information is detailed, accurate to monitor progress, reinforce nuclear, industrial, conventional safety and human performance standards, and to assist portfolio, programme and project managers, as well as stakeholders make informed decisions and mitigate risks. Contains essential information to serve as a legal document in case of disputes, delays, or incidents.
it is evident that the report underwent a quality assurance process.
All the reports contains sufficient detail to protect the clients interest.</t>
    </r>
  </si>
  <si>
    <r>
      <t>The reports are for Project Controls (</t>
    </r>
    <r>
      <rPr>
        <b/>
        <sz val="8"/>
        <rFont val="Arial Unicode MS"/>
      </rPr>
      <t>Cost Control</t>
    </r>
    <r>
      <rPr>
        <sz val="8"/>
        <rFont val="Arial Unicode MS"/>
      </rPr>
      <t>) services discipline.
A complete, comprehensive, chronological, and accurate record of all activities, events and developments that occurred at a work site. information is detailed, accurate to monitor progress, reinforce nuclear, industrial, conventional safety and human performance standards, and to assist portfolio, programme and project managers, as well as stakeholders make informed decisions and mitigate risks. Contains essential information to serve as a legal document in case of disputes, delays, or incidents.
it is evident that the report underwent a quality assurance process.
All the reports contains sufficient detail to protect the clients interest.</t>
    </r>
  </si>
  <si>
    <r>
      <t>The reports are for Project Controls (</t>
    </r>
    <r>
      <rPr>
        <b/>
        <sz val="8"/>
        <rFont val="Arial Unicode MS"/>
      </rPr>
      <t>Quality Assurance Management</t>
    </r>
    <r>
      <rPr>
        <sz val="8"/>
        <rFont val="Arial Unicode MS"/>
      </rPr>
      <t>) services discipline.
A complete, comprehensive, chronological, and accurate record of all activities, events and developments that occurred at a work site. information is detailed, accurate to monitor progress, reinforce nuclear, industrial, conventional safety and human performance standards, and to assist portfolio, programme and project managers, as well as stakeholders make informed decisions and mitigate risks. Contains essential information to serve as a legal document in case of disputes, delays, or incidents.
it is evident that the report underwent a quality assurance process.
All the reports contains sufficient detail to protect the clients interest.</t>
    </r>
  </si>
  <si>
    <t>The tendered to provide 3 x sample artefacts reports (preferably based on previous customer/clients artefacts) of the requested disciplines;</t>
  </si>
  <si>
    <t>Part of core business is Project Controls services, Safety, Health Environment Management, for Portfolio, Programme and Project Management.</t>
  </si>
  <si>
    <t>Resumés including references of previous experience of employees involved in providing a similar service. Demonstrate capaibility to authorise staff on company processes (authorisation certificates, records, processes) and client processes.</t>
  </si>
  <si>
    <t>Indicate proficiency (Comprehension and report writing)</t>
  </si>
  <si>
    <t>The returnable is a document or method statement describing the supplier Quality Programme that provide a description of the processes and supporting information that reflects how processes are managed and work/operation is prepared, reviewed, carried out, recorded, assessed and improved . Examples of processes to be described must include Resource Selection, Quality Control, Receipt Inspection, Purchasing, compliace inspections and adits etc.
Tenderer to submit procedure, process document and records demonstrating implementation of personnel qualification, certification and authorisation process.</t>
  </si>
  <si>
    <t>Part of core business is Project Controls services for Portfolio, Programme and Project Management.</t>
  </si>
  <si>
    <t>Functional Evaluation Criteria for Enquiry No KBG2669 (E1449GXNOU) : PROJECT CONTROLS (SAFETY, HEALTH &amp; ENVIRONMENTAL MANAGEMENT) SERVICES CONTRACT_REV 0</t>
  </si>
  <si>
    <t>Functional Evaluation Criteria for Enquiry No KBG2669 (E1449GXNOU) : PROJECT CONTROLS (QUALITY ASSURANCE/MANAGEMENT) SERVICES CONTRACT_REV 0</t>
  </si>
  <si>
    <t>Functional Evaluation Criteria for Enquiry No KBG2669 (E1449GXNOU) : PROJECT CONTROLS (COST CONTROL) SERVICES CONTRACT_REV 0</t>
  </si>
  <si>
    <t>Functional Evaluation Criteria for Enquiry No KBG2669 (E1449GXNOU) : PROJECT CONTROLS (PLANNING AND SCHEDULING) SERVICES CONTRACT_REV 0</t>
  </si>
  <si>
    <t>Functional Evaluation Criteria for Enquiry No KBG2669 (E1449GXNOU) : PROJECT CONTROLS (PROJECT RECORDS AND DOCUMENT ADMINISTRATION) SERVICES CONTRACT_REV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</si>
</sst>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0"/>
      <name val="Arial"/>
    </font>
    <font>
      <sz val="10"/>
      <name val="Arial"/>
    </font>
    <font>
      <sz val="8"/>
      <name val="Arial"/>
      <family val="2"/>
    </font>
    <font>
      <b/>
      <sz val="8"/>
      <color indexed="9"/>
      <name val="Arial"/>
      <family val="2"/>
    </font>
    <font>
      <sz val="8"/>
      <color indexed="9"/>
      <name val="Arial"/>
      <family val="2"/>
    </font>
    <font>
      <b/>
      <sz val="8"/>
      <name val="Arial"/>
      <family val="2"/>
    </font>
    <font>
      <b/>
      <i/>
      <sz val="8"/>
      <color indexed="9"/>
      <name val="Arial"/>
      <family val="2"/>
    </font>
    <font>
      <b/>
      <i/>
      <sz val="8"/>
      <name val="Arial"/>
      <family val="2"/>
    </font>
    <font>
      <sz val="8"/>
      <color indexed="8"/>
      <name val="Arial"/>
      <family val="2"/>
    </font>
    <font>
      <b/>
      <sz val="8"/>
      <color indexed="8"/>
      <name val="Arial"/>
      <family val="2"/>
    </font>
    <font>
      <b/>
      <sz val="8"/>
      <color indexed="10"/>
      <name val="Arial"/>
      <family val="2"/>
    </font>
    <font>
      <sz val="10"/>
      <name val="Arial"/>
      <family val="2"/>
    </font>
    <font>
      <i/>
      <sz val="8"/>
      <name val="Arial"/>
      <family val="2"/>
    </font>
    <font>
      <sz val="10"/>
      <name val="Arial"/>
      <family val="2"/>
    </font>
    <font>
      <sz val="8"/>
      <color indexed="8"/>
      <name val="Arial Unicode MS"/>
      <family val="2"/>
    </font>
    <font>
      <sz val="8"/>
      <name val="Arial Unicode MS"/>
    </font>
    <font>
      <sz val="8"/>
      <name val="Arial Unicode MS"/>
      <family val="2"/>
    </font>
    <font>
      <b/>
      <sz val="8"/>
      <color rgb="FFFF0000"/>
      <name val="Arial"/>
      <family val="2"/>
    </font>
    <font>
      <b/>
      <sz val="8"/>
      <name val="Arial Unicode MS"/>
    </font>
    <font>
      <b/>
      <sz val="8"/>
      <name val="Arial"/>
    </font>
    <font>
      <sz val="8"/>
      <color rgb="FF000000"/>
      <name val="Arial"/>
    </font>
    <font>
      <sz val="8"/>
      <color rgb="FFFF0000"/>
      <name val="Arial"/>
    </font>
    <font>
      <sz val="8"/>
      <name val="Arial"/>
    </font>
  </fonts>
  <fills count="11">
    <fill>
      <patternFill patternType="none"/>
    </fill>
    <fill>
      <patternFill patternType="gray125"/>
    </fill>
    <fill>
      <patternFill patternType="solid">
        <fgColor indexed="41"/>
        <bgColor indexed="64"/>
      </patternFill>
    </fill>
    <fill>
      <patternFill patternType="solid">
        <fgColor indexed="12"/>
        <bgColor indexed="64"/>
      </patternFill>
    </fill>
    <fill>
      <patternFill patternType="solid">
        <fgColor indexed="22"/>
        <bgColor indexed="64"/>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44"/>
        <bgColor indexed="64"/>
      </patternFill>
    </fill>
    <fill>
      <patternFill patternType="solid">
        <fgColor theme="0"/>
        <bgColor indexed="64"/>
      </patternFill>
    </fill>
    <fill>
      <patternFill patternType="solid">
        <fgColor rgb="FF0000FF"/>
        <bgColor indexed="64"/>
      </patternFill>
    </fill>
  </fills>
  <borders count="3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1" fillId="0" borderId="0"/>
    <xf numFmtId="9" fontId="1" fillId="0" borderId="0" applyFont="0" applyFill="0" applyBorder="0" applyAlignment="0" applyProtection="0"/>
    <xf numFmtId="9" fontId="11" fillId="0" borderId="0" applyFont="0" applyFill="0" applyBorder="0" applyAlignment="0" applyProtection="0"/>
    <xf numFmtId="9" fontId="13" fillId="0" borderId="0" applyFont="0" applyFill="0" applyBorder="0" applyAlignment="0" applyProtection="0"/>
  </cellStyleXfs>
  <cellXfs count="172">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2" borderId="0" xfId="0" applyFont="1" applyFill="1" applyAlignment="1">
      <alignmen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2" xfId="0" applyFont="1" applyBorder="1" applyAlignment="1">
      <alignment horizontal="center" vertical="center" wrapText="1"/>
    </xf>
    <xf numFmtId="9" fontId="2" fillId="2" borderId="0" xfId="2" applyFont="1" applyFill="1" applyBorder="1" applyAlignment="1" applyProtection="1">
      <alignment horizontal="center" vertical="center"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9" fontId="6" fillId="2" borderId="0" xfId="2" applyFont="1" applyFill="1" applyBorder="1" applyAlignment="1" applyProtection="1">
      <alignment horizontal="center" vertical="center" wrapText="1"/>
    </xf>
    <xf numFmtId="0" fontId="5" fillId="0" borderId="2" xfId="0" applyFont="1" applyBorder="1" applyAlignment="1">
      <alignment vertical="center"/>
    </xf>
    <xf numFmtId="9" fontId="9" fillId="5" borderId="2" xfId="2" applyFont="1" applyFill="1" applyBorder="1" applyAlignment="1" applyProtection="1">
      <alignment horizontal="center" vertical="center"/>
    </xf>
    <xf numFmtId="0" fontId="5" fillId="0" borderId="2" xfId="0" applyFont="1" applyBorder="1" applyAlignment="1">
      <alignment horizontal="center" vertical="center"/>
    </xf>
    <xf numFmtId="0" fontId="9" fillId="0" borderId="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164" fontId="2" fillId="0" borderId="1" xfId="0" applyNumberFormat="1" applyFont="1" applyBorder="1" applyAlignment="1">
      <alignment horizontal="center" vertical="center"/>
    </xf>
    <xf numFmtId="0" fontId="5" fillId="0" borderId="5" xfId="0" applyFont="1" applyBorder="1" applyAlignment="1">
      <alignment horizontal="center" vertical="center"/>
    </xf>
    <xf numFmtId="0" fontId="9" fillId="0" borderId="6" xfId="0" applyFont="1" applyBorder="1" applyAlignment="1">
      <alignment horizontal="center" vertical="center"/>
    </xf>
    <xf numFmtId="0" fontId="2" fillId="0" borderId="4" xfId="0" applyFont="1" applyBorder="1" applyAlignment="1">
      <alignment horizontal="center" vertical="center"/>
    </xf>
    <xf numFmtId="0" fontId="5" fillId="6" borderId="2" xfId="0" applyFont="1" applyFill="1" applyBorder="1" applyAlignment="1">
      <alignment horizontal="center" vertical="center" textRotation="90" wrapText="1"/>
    </xf>
    <xf numFmtId="9" fontId="2" fillId="0" borderId="3" xfId="0" applyNumberFormat="1" applyFont="1" applyBorder="1" applyAlignment="1">
      <alignment vertical="center"/>
    </xf>
    <xf numFmtId="9" fontId="2" fillId="0" borderId="6" xfId="0" applyNumberFormat="1" applyFont="1" applyBorder="1" applyAlignment="1">
      <alignment vertical="center"/>
    </xf>
    <xf numFmtId="9" fontId="2" fillId="0" borderId="2" xfId="2" applyFont="1" applyFill="1" applyBorder="1" applyAlignment="1" applyProtection="1">
      <alignment horizontal="center" vertical="center" wrapText="1"/>
    </xf>
    <xf numFmtId="9" fontId="6" fillId="3" borderId="2" xfId="2" applyFont="1" applyFill="1" applyBorder="1" applyAlignment="1" applyProtection="1">
      <alignment horizontal="center" vertical="center" wrapText="1"/>
    </xf>
    <xf numFmtId="9" fontId="2" fillId="0" borderId="3" xfId="0" applyNumberFormat="1" applyFont="1" applyBorder="1" applyAlignment="1">
      <alignment horizontal="center" vertical="center"/>
    </xf>
    <xf numFmtId="9" fontId="2" fillId="0" borderId="6" xfId="0" applyNumberFormat="1" applyFont="1" applyBorder="1" applyAlignment="1">
      <alignment horizontal="center" vertical="center"/>
    </xf>
    <xf numFmtId="9" fontId="2" fillId="0" borderId="0" xfId="0" applyNumberFormat="1" applyFont="1" applyAlignment="1">
      <alignment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49" fontId="3" fillId="3" borderId="2" xfId="0" applyNumberFormat="1" applyFont="1" applyFill="1" applyBorder="1" applyAlignment="1">
      <alignment horizontal="center" vertical="center"/>
    </xf>
    <xf numFmtId="0" fontId="2" fillId="9" borderId="0" xfId="0" applyFont="1" applyFill="1" applyAlignment="1">
      <alignment vertical="center"/>
    </xf>
    <xf numFmtId="9" fontId="2" fillId="9" borderId="0" xfId="2" applyFont="1" applyFill="1" applyBorder="1" applyAlignment="1" applyProtection="1">
      <alignment vertical="center"/>
    </xf>
    <xf numFmtId="0" fontId="2" fillId="9" borderId="0" xfId="0" applyFont="1" applyFill="1" applyAlignment="1">
      <alignment horizontal="center" vertical="center"/>
    </xf>
    <xf numFmtId="0" fontId="4" fillId="9" borderId="0" xfId="0" applyFont="1" applyFill="1" applyAlignment="1">
      <alignment horizontal="center" vertical="center" textRotation="90"/>
    </xf>
    <xf numFmtId="0" fontId="7" fillId="9" borderId="0" xfId="0" applyFont="1" applyFill="1" applyAlignment="1">
      <alignment horizontal="center" vertical="center"/>
    </xf>
    <xf numFmtId="0" fontId="5" fillId="9" borderId="0" xfId="0" applyFont="1" applyFill="1" applyAlignment="1">
      <alignment vertical="center"/>
    </xf>
    <xf numFmtId="0" fontId="5" fillId="8" borderId="1" xfId="0" applyFont="1" applyFill="1" applyBorder="1" applyAlignment="1">
      <alignment horizontal="center" vertical="center"/>
    </xf>
    <xf numFmtId="0" fontId="5" fillId="6" borderId="2" xfId="0" applyFont="1" applyFill="1" applyBorder="1" applyAlignment="1">
      <alignment horizontal="center" vertical="center" textRotation="90"/>
    </xf>
    <xf numFmtId="9" fontId="5" fillId="6" borderId="2" xfId="0" applyNumberFormat="1" applyFont="1" applyFill="1" applyBorder="1" applyAlignment="1">
      <alignment horizontal="center" vertical="center" textRotation="90" wrapText="1"/>
    </xf>
    <xf numFmtId="0" fontId="5" fillId="6" borderId="2" xfId="0" applyFont="1" applyFill="1" applyBorder="1" applyAlignment="1">
      <alignment horizontal="center" vertical="center" wrapText="1"/>
    </xf>
    <xf numFmtId="0" fontId="2" fillId="0" borderId="2" xfId="0" applyFont="1" applyBorder="1" applyAlignment="1">
      <alignment horizontal="left" vertical="top" wrapText="1"/>
    </xf>
    <xf numFmtId="49" fontId="2" fillId="0" borderId="8" xfId="0" applyNumberFormat="1" applyFont="1" applyBorder="1" applyAlignment="1">
      <alignment vertical="top" wrapText="1"/>
    </xf>
    <xf numFmtId="0" fontId="2" fillId="0" borderId="8" xfId="0" applyFont="1" applyBorder="1" applyAlignment="1">
      <alignment vertical="top" wrapText="1"/>
    </xf>
    <xf numFmtId="9" fontId="5" fillId="0" borderId="2" xfId="2" applyFont="1" applyFill="1" applyBorder="1" applyAlignment="1" applyProtection="1">
      <alignment horizontal="center" vertical="center"/>
    </xf>
    <xf numFmtId="0" fontId="12" fillId="9" borderId="0" xfId="0" applyFont="1" applyFill="1" applyAlignment="1">
      <alignment horizontal="center" vertical="center"/>
    </xf>
    <xf numFmtId="9" fontId="3" fillId="3" borderId="2" xfId="2" applyFont="1" applyFill="1" applyBorder="1" applyAlignment="1" applyProtection="1">
      <alignment horizontal="center" vertical="center"/>
    </xf>
    <xf numFmtId="164" fontId="3" fillId="3" borderId="0" xfId="2" applyNumberFormat="1" applyFont="1" applyFill="1" applyBorder="1" applyAlignment="1" applyProtection="1">
      <alignment horizontal="center" vertical="center" wrapText="1"/>
    </xf>
    <xf numFmtId="0" fontId="5" fillId="2" borderId="2" xfId="0" applyFont="1" applyFill="1" applyBorder="1" applyAlignment="1">
      <alignment vertical="center"/>
    </xf>
    <xf numFmtId="0" fontId="3" fillId="3" borderId="1" xfId="0" applyFont="1" applyFill="1" applyBorder="1" applyAlignment="1">
      <alignment horizontal="left" vertical="center" wrapText="1"/>
    </xf>
    <xf numFmtId="0" fontId="3" fillId="3" borderId="7" xfId="0" applyFont="1" applyFill="1" applyBorder="1" applyAlignment="1">
      <alignment horizontal="left" vertical="center" wrapText="1"/>
    </xf>
    <xf numFmtId="9" fontId="3" fillId="2" borderId="0" xfId="2" applyFont="1" applyFill="1" applyBorder="1" applyAlignment="1" applyProtection="1">
      <alignment horizontal="center" vertical="center" wrapText="1"/>
    </xf>
    <xf numFmtId="0" fontId="9" fillId="5" borderId="1" xfId="0" applyFont="1" applyFill="1" applyBorder="1" applyAlignment="1">
      <alignment horizontal="center" vertical="center"/>
    </xf>
    <xf numFmtId="164" fontId="3" fillId="3" borderId="2" xfId="2" applyNumberFormat="1" applyFont="1" applyFill="1" applyBorder="1" applyAlignment="1" applyProtection="1">
      <alignment horizontal="center" vertical="center" wrapText="1"/>
    </xf>
    <xf numFmtId="164" fontId="2" fillId="10" borderId="0" xfId="2" applyNumberFormat="1" applyFont="1" applyFill="1" applyBorder="1" applyAlignment="1" applyProtection="1">
      <alignment horizontal="center" vertical="center" wrapText="1"/>
    </xf>
    <xf numFmtId="9" fontId="2" fillId="9" borderId="0" xfId="0" applyNumberFormat="1" applyFont="1" applyFill="1" applyAlignment="1">
      <alignment vertical="center"/>
    </xf>
    <xf numFmtId="0" fontId="5" fillId="9" borderId="0" xfId="0" applyFont="1" applyFill="1" applyAlignment="1">
      <alignment horizontal="center" vertical="center"/>
    </xf>
    <xf numFmtId="0" fontId="5" fillId="6" borderId="9" xfId="0" applyFont="1" applyFill="1" applyBorder="1" applyAlignment="1">
      <alignment horizontal="center" vertical="center" wrapText="1"/>
    </xf>
    <xf numFmtId="0" fontId="2" fillId="0" borderId="9" xfId="0" applyFont="1" applyBorder="1" applyAlignment="1">
      <alignment horizontal="center" vertical="center" wrapText="1"/>
    </xf>
    <xf numFmtId="9" fontId="2" fillId="0" borderId="9" xfId="2" applyFont="1" applyFill="1" applyBorder="1" applyAlignment="1" applyProtection="1">
      <alignment horizontal="center" vertical="center" wrapText="1"/>
    </xf>
    <xf numFmtId="9" fontId="6" fillId="3" borderId="9" xfId="2" applyFont="1" applyFill="1" applyBorder="1" applyAlignment="1" applyProtection="1">
      <alignment horizontal="center" vertical="center" wrapText="1"/>
    </xf>
    <xf numFmtId="0" fontId="2" fillId="0" borderId="9" xfId="0" applyFont="1" applyBorder="1" applyAlignment="1">
      <alignment horizontal="center" vertical="center"/>
    </xf>
    <xf numFmtId="9" fontId="2" fillId="0" borderId="11" xfId="0" applyNumberFormat="1" applyFont="1" applyBorder="1" applyAlignment="1">
      <alignment horizontal="center" vertical="center"/>
    </xf>
    <xf numFmtId="0" fontId="14" fillId="0" borderId="2" xfId="1" applyFont="1" applyBorder="1" applyAlignment="1">
      <alignment vertical="center" wrapText="1"/>
    </xf>
    <xf numFmtId="0" fontId="5" fillId="9" borderId="12" xfId="0" applyFont="1" applyFill="1" applyBorder="1" applyAlignment="1">
      <alignment horizontal="left" vertical="center" textRotation="90" wrapText="1"/>
    </xf>
    <xf numFmtId="0" fontId="2" fillId="9" borderId="12" xfId="0" applyFont="1" applyFill="1" applyBorder="1" applyAlignment="1">
      <alignment vertical="center"/>
    </xf>
    <xf numFmtId="0" fontId="5" fillId="9" borderId="13" xfId="0" applyFont="1" applyFill="1" applyBorder="1" applyAlignment="1">
      <alignment vertical="center" wrapText="1"/>
    </xf>
    <xf numFmtId="0" fontId="2" fillId="0" borderId="2" xfId="0" applyFont="1" applyBorder="1" applyAlignment="1">
      <alignment horizontal="left" vertical="center" wrapText="1"/>
    </xf>
    <xf numFmtId="0" fontId="2" fillId="0" borderId="8" xfId="1" applyFont="1" applyBorder="1" applyAlignment="1">
      <alignment vertical="center" wrapText="1"/>
    </xf>
    <xf numFmtId="0" fontId="2" fillId="0" borderId="8" xfId="0" applyFont="1" applyBorder="1" applyAlignment="1">
      <alignment vertical="center" wrapText="1"/>
    </xf>
    <xf numFmtId="9" fontId="5" fillId="0" borderId="2" xfId="0" applyNumberFormat="1" applyFont="1" applyBorder="1" applyAlignment="1">
      <alignment horizontal="center" vertical="center"/>
    </xf>
    <xf numFmtId="0" fontId="2" fillId="0" borderId="16" xfId="0" applyFont="1" applyBorder="1" applyAlignment="1">
      <alignment vertical="center"/>
    </xf>
    <xf numFmtId="0" fontId="2" fillId="0" borderId="17" xfId="0" applyFont="1" applyBorder="1" applyAlignment="1">
      <alignment vertical="center"/>
    </xf>
    <xf numFmtId="0" fontId="2" fillId="9" borderId="15" xfId="0" applyFont="1" applyFill="1" applyBorder="1" applyAlignment="1">
      <alignment vertical="center"/>
    </xf>
    <xf numFmtId="0" fontId="15" fillId="0" borderId="2" xfId="1" applyFont="1" applyBorder="1" applyAlignment="1">
      <alignment vertical="center" wrapText="1"/>
    </xf>
    <xf numFmtId="0" fontId="16" fillId="0" borderId="2" xfId="1" applyFont="1" applyBorder="1" applyAlignment="1">
      <alignment vertical="center" wrapText="1"/>
    </xf>
    <xf numFmtId="0" fontId="22" fillId="0" borderId="2" xfId="0" applyFont="1" applyBorder="1" applyAlignment="1">
      <alignment horizontal="left" vertical="center" wrapText="1"/>
    </xf>
    <xf numFmtId="0" fontId="14" fillId="0" borderId="8" xfId="1" applyFont="1" applyBorder="1" applyAlignment="1">
      <alignment vertical="center" wrapText="1"/>
    </xf>
    <xf numFmtId="9" fontId="5" fillId="0" borderId="8" xfId="2" applyFont="1" applyFill="1" applyBorder="1" applyAlignment="1" applyProtection="1">
      <alignment horizontal="center" vertical="center"/>
    </xf>
    <xf numFmtId="0" fontId="2" fillId="0" borderId="8" xfId="0" applyFont="1" applyBorder="1" applyAlignment="1">
      <alignment horizontal="center" vertical="center" wrapText="1"/>
    </xf>
    <xf numFmtId="9" fontId="2" fillId="0" borderId="8" xfId="2" applyFont="1" applyFill="1" applyBorder="1" applyAlignment="1" applyProtection="1">
      <alignment horizontal="center" vertical="center" wrapText="1"/>
    </xf>
    <xf numFmtId="0" fontId="2" fillId="0" borderId="27" xfId="0" applyFont="1" applyBorder="1" applyAlignment="1">
      <alignment horizontal="center" vertical="center" wrapText="1"/>
    </xf>
    <xf numFmtId="0" fontId="3" fillId="2" borderId="24" xfId="0" applyFont="1" applyFill="1" applyBorder="1" applyAlignment="1">
      <alignment horizontal="center" vertical="center" textRotation="90"/>
    </xf>
    <xf numFmtId="9" fontId="5" fillId="6" borderId="24" xfId="0" applyNumberFormat="1"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5" fillId="2" borderId="0" xfId="0" applyFont="1" applyFill="1" applyAlignment="1">
      <alignment horizontal="center" vertical="center"/>
    </xf>
    <xf numFmtId="0" fontId="3" fillId="2" borderId="0" xfId="0" applyFont="1" applyFill="1" applyAlignment="1">
      <alignment horizontal="center" vertical="center"/>
    </xf>
    <xf numFmtId="0" fontId="5" fillId="2" borderId="0" xfId="0" applyFont="1" applyFill="1" applyAlignment="1">
      <alignment vertical="center"/>
    </xf>
    <xf numFmtId="0" fontId="8" fillId="2" borderId="0" xfId="0" applyFont="1" applyFill="1" applyAlignment="1">
      <alignment vertical="center"/>
    </xf>
    <xf numFmtId="9" fontId="2" fillId="0" borderId="0" xfId="0" applyNumberFormat="1" applyFont="1" applyAlignment="1">
      <alignment horizontal="center" vertical="center"/>
    </xf>
    <xf numFmtId="0" fontId="10" fillId="9" borderId="0" xfId="0" applyFont="1" applyFill="1" applyAlignment="1">
      <alignment horizontal="center" vertical="center" textRotation="90"/>
    </xf>
    <xf numFmtId="0" fontId="5" fillId="9" borderId="0" xfId="0" applyFont="1" applyFill="1" applyAlignment="1">
      <alignment vertical="center" wrapText="1"/>
    </xf>
    <xf numFmtId="0" fontId="5" fillId="9" borderId="0" xfId="0" applyFont="1" applyFill="1" applyAlignment="1">
      <alignment horizontal="left" vertical="center" textRotation="90" wrapText="1"/>
    </xf>
    <xf numFmtId="0" fontId="3" fillId="3" borderId="29" xfId="0" applyFont="1" applyFill="1" applyBorder="1" applyAlignment="1">
      <alignment horizontal="center" vertical="center"/>
    </xf>
    <xf numFmtId="49" fontId="3" fillId="3" borderId="29" xfId="0" applyNumberFormat="1" applyFont="1" applyFill="1" applyBorder="1" applyAlignment="1">
      <alignment horizontal="center" vertical="center"/>
    </xf>
    <xf numFmtId="9" fontId="3" fillId="3" borderId="29"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3" fillId="3" borderId="29" xfId="0" applyFont="1" applyFill="1" applyBorder="1" applyAlignment="1">
      <alignment horizontal="center" vertical="center" wrapText="1"/>
    </xf>
    <xf numFmtId="9" fontId="3" fillId="3" borderId="29" xfId="2" applyFont="1" applyFill="1" applyBorder="1" applyAlignment="1" applyProtection="1">
      <alignment horizontal="center" vertical="center" wrapText="1"/>
    </xf>
    <xf numFmtId="164" fontId="2" fillId="10" borderId="29" xfId="2" applyNumberFormat="1" applyFont="1" applyFill="1" applyBorder="1" applyAlignment="1" applyProtection="1">
      <alignment horizontal="center" vertical="center" wrapText="1"/>
    </xf>
    <xf numFmtId="9" fontId="6" fillId="2" borderId="12" xfId="2" applyFont="1" applyFill="1" applyBorder="1" applyAlignment="1" applyProtection="1">
      <alignment horizontal="center" vertical="center" wrapText="1"/>
    </xf>
    <xf numFmtId="9" fontId="6" fillId="3" borderId="30" xfId="2" applyFont="1" applyFill="1" applyBorder="1" applyAlignment="1" applyProtection="1">
      <alignment horizontal="center" vertical="center" wrapText="1"/>
    </xf>
    <xf numFmtId="0" fontId="2" fillId="0" borderId="32" xfId="0" applyFont="1" applyBorder="1" applyAlignment="1">
      <alignment horizontal="left" vertical="center" wrapText="1"/>
    </xf>
    <xf numFmtId="0" fontId="2" fillId="0" borderId="32" xfId="1" applyFont="1" applyBorder="1" applyAlignment="1">
      <alignment vertical="center" wrapText="1"/>
    </xf>
    <xf numFmtId="0" fontId="2" fillId="0" borderId="32" xfId="0" applyFont="1" applyBorder="1" applyAlignment="1">
      <alignment vertical="top" wrapText="1"/>
    </xf>
    <xf numFmtId="0" fontId="14" fillId="0" borderId="32" xfId="1" applyFont="1" applyBorder="1" applyAlignment="1">
      <alignment vertical="center" wrapText="1"/>
    </xf>
    <xf numFmtId="9" fontId="5" fillId="0" borderId="32" xfId="2" applyFont="1" applyFill="1" applyBorder="1" applyAlignment="1" applyProtection="1">
      <alignment horizontal="center" vertical="center"/>
    </xf>
    <xf numFmtId="0" fontId="5" fillId="2" borderId="19" xfId="0" applyFont="1" applyFill="1" applyBorder="1" applyAlignment="1">
      <alignment horizontal="center" vertical="center"/>
    </xf>
    <xf numFmtId="0" fontId="2" fillId="0" borderId="32" xfId="0" applyFont="1" applyBorder="1" applyAlignment="1">
      <alignment horizontal="center" vertical="center" wrapText="1"/>
    </xf>
    <xf numFmtId="9" fontId="2" fillId="0" borderId="32" xfId="2" applyFont="1" applyFill="1" applyBorder="1" applyAlignment="1" applyProtection="1">
      <alignment horizontal="center" vertical="center" wrapText="1"/>
    </xf>
    <xf numFmtId="9" fontId="2" fillId="2" borderId="19" xfId="2" applyFont="1" applyFill="1" applyBorder="1" applyAlignment="1" applyProtection="1">
      <alignment horizontal="center" vertical="center" wrapText="1"/>
    </xf>
    <xf numFmtId="9" fontId="2" fillId="0" borderId="33" xfId="2" applyFont="1" applyFill="1" applyBorder="1" applyAlignment="1" applyProtection="1">
      <alignment horizontal="center" vertical="center" wrapText="1"/>
    </xf>
    <xf numFmtId="0" fontId="5" fillId="7" borderId="26" xfId="0" applyFont="1" applyFill="1" applyBorder="1" applyAlignment="1">
      <alignment vertical="center" wrapText="1"/>
    </xf>
    <xf numFmtId="0" fontId="17" fillId="7" borderId="28" xfId="0" applyFont="1" applyFill="1" applyBorder="1" applyAlignment="1">
      <alignment vertical="center" wrapText="1"/>
    </xf>
    <xf numFmtId="9" fontId="3" fillId="3" borderId="29" xfId="2" applyFont="1" applyFill="1" applyBorder="1" applyAlignment="1" applyProtection="1">
      <alignment horizontal="center" vertical="center"/>
    </xf>
    <xf numFmtId="164" fontId="2" fillId="10" borderId="12" xfId="2" applyNumberFormat="1" applyFont="1" applyFill="1" applyBorder="1" applyAlignment="1" applyProtection="1">
      <alignment horizontal="center" vertical="center" wrapText="1"/>
    </xf>
    <xf numFmtId="0" fontId="5" fillId="4" borderId="36" xfId="0" applyFont="1" applyFill="1" applyBorder="1" applyAlignment="1">
      <alignment horizontal="left" vertical="center"/>
    </xf>
    <xf numFmtId="0" fontId="8" fillId="4" borderId="32" xfId="0" applyFont="1" applyFill="1" applyBorder="1" applyAlignment="1">
      <alignment vertical="center"/>
    </xf>
    <xf numFmtId="0" fontId="10" fillId="2" borderId="19" xfId="0" applyFont="1" applyFill="1" applyBorder="1" applyAlignment="1">
      <alignment horizontal="center" vertical="center" textRotation="90"/>
    </xf>
    <xf numFmtId="0" fontId="10" fillId="4" borderId="37" xfId="0" applyFont="1" applyFill="1" applyBorder="1" applyAlignment="1">
      <alignment vertical="center"/>
    </xf>
    <xf numFmtId="9" fontId="10" fillId="4" borderId="36" xfId="0" applyNumberFormat="1" applyFont="1" applyFill="1" applyBorder="1" applyAlignment="1">
      <alignment horizontal="center" vertical="center" textRotation="90"/>
    </xf>
    <xf numFmtId="9" fontId="10" fillId="4" borderId="32" xfId="0" applyNumberFormat="1" applyFont="1" applyFill="1" applyBorder="1" applyAlignment="1">
      <alignment horizontal="center" vertical="center" textRotation="90"/>
    </xf>
    <xf numFmtId="0" fontId="10" fillId="2" borderId="19" xfId="0" applyFont="1" applyFill="1" applyBorder="1" applyAlignment="1">
      <alignment vertical="center"/>
    </xf>
    <xf numFmtId="0" fontId="10" fillId="4" borderId="37" xfId="0" applyFont="1" applyFill="1" applyBorder="1" applyAlignment="1">
      <alignment horizontal="center" vertical="center" textRotation="90"/>
    </xf>
    <xf numFmtId="0" fontId="10" fillId="4" borderId="38" xfId="0" applyFont="1" applyFill="1" applyBorder="1" applyAlignment="1">
      <alignment vertical="center"/>
    </xf>
    <xf numFmtId="0" fontId="22" fillId="0" borderId="0" xfId="0" applyFont="1"/>
    <xf numFmtId="0" fontId="19" fillId="9" borderId="19" xfId="0" applyFont="1" applyFill="1" applyBorder="1" applyAlignment="1">
      <alignment horizontal="center" vertical="center"/>
    </xf>
    <xf numFmtId="0" fontId="19" fillId="9" borderId="20" xfId="0" applyFont="1" applyFill="1" applyBorder="1" applyAlignment="1">
      <alignment horizontal="center" vertical="center"/>
    </xf>
    <xf numFmtId="0" fontId="5" fillId="8" borderId="21" xfId="0" applyFont="1" applyFill="1" applyBorder="1" applyAlignment="1">
      <alignment horizontal="center" vertical="center"/>
    </xf>
    <xf numFmtId="0" fontId="5" fillId="8" borderId="1" xfId="0" applyFont="1" applyFill="1" applyBorder="1" applyAlignment="1">
      <alignment horizontal="center" vertical="center"/>
    </xf>
    <xf numFmtId="0" fontId="5" fillId="7" borderId="15" xfId="0" applyFont="1" applyFill="1" applyBorder="1" applyAlignment="1">
      <alignment horizontal="center" vertical="center" wrapText="1"/>
    </xf>
    <xf numFmtId="0" fontId="5" fillId="7" borderId="22" xfId="0" applyFont="1" applyFill="1" applyBorder="1" applyAlignment="1">
      <alignment horizontal="center" vertical="center" wrapText="1"/>
    </xf>
    <xf numFmtId="0" fontId="5" fillId="7" borderId="26" xfId="0" applyFont="1" applyFill="1" applyBorder="1" applyAlignment="1">
      <alignment horizontal="center" vertical="center" wrapText="1"/>
    </xf>
    <xf numFmtId="0" fontId="5" fillId="7" borderId="28" xfId="0" applyFont="1" applyFill="1" applyBorder="1" applyAlignment="1">
      <alignment horizontal="center" vertical="center" wrapText="1"/>
    </xf>
    <xf numFmtId="0" fontId="5" fillId="7" borderId="18" xfId="0" applyFont="1" applyFill="1" applyBorder="1" applyAlignment="1">
      <alignment horizontal="center" vertical="center" wrapText="1"/>
    </xf>
    <xf numFmtId="0" fontId="5" fillId="7" borderId="31" xfId="0" applyFont="1" applyFill="1" applyBorder="1" applyAlignment="1">
      <alignment horizontal="center" vertical="center" wrapText="1"/>
    </xf>
    <xf numFmtId="0" fontId="5" fillId="7" borderId="14"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2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7" borderId="2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4" borderId="34" xfId="0" applyFont="1" applyFill="1" applyBorder="1" applyAlignment="1">
      <alignment horizontal="left" vertical="center"/>
    </xf>
    <xf numFmtId="0" fontId="5" fillId="4" borderId="35" xfId="0" applyFont="1" applyFill="1" applyBorder="1" applyAlignment="1">
      <alignment horizontal="left" vertical="center"/>
    </xf>
    <xf numFmtId="0" fontId="5" fillId="4" borderId="36" xfId="0"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1" xfId="0" applyFont="1" applyFill="1" applyBorder="1" applyAlignment="1">
      <alignment horizontal="left" vertical="center" wrapText="1"/>
    </xf>
    <xf numFmtId="164" fontId="3" fillId="3" borderId="3" xfId="2" applyNumberFormat="1" applyFont="1" applyFill="1" applyBorder="1" applyAlignment="1" applyProtection="1">
      <alignment horizontal="center" vertical="center" wrapText="1"/>
    </xf>
    <xf numFmtId="164" fontId="3" fillId="3" borderId="1" xfId="2" applyNumberFormat="1" applyFont="1" applyFill="1" applyBorder="1" applyAlignment="1" applyProtection="1">
      <alignment horizontal="center" vertical="center" wrapText="1"/>
    </xf>
    <xf numFmtId="164" fontId="3" fillId="3" borderId="10" xfId="2" applyNumberFormat="1" applyFont="1" applyFill="1" applyBorder="1" applyAlignment="1" applyProtection="1">
      <alignment horizontal="center" vertical="center" wrapText="1"/>
    </xf>
    <xf numFmtId="0" fontId="5" fillId="9" borderId="0" xfId="0" applyFont="1" applyFill="1" applyAlignment="1">
      <alignment horizontal="left" vertical="center" wrapText="1"/>
    </xf>
    <xf numFmtId="0" fontId="5" fillId="9" borderId="13" xfId="0" applyFont="1" applyFill="1" applyBorder="1" applyAlignment="1">
      <alignment horizontal="left" vertical="center" wrapText="1"/>
    </xf>
    <xf numFmtId="0" fontId="5" fillId="9" borderId="0" xfId="0" applyFont="1" applyFill="1" applyAlignment="1">
      <alignment horizontal="right" vertical="center" wrapText="1"/>
    </xf>
    <xf numFmtId="0" fontId="5" fillId="9" borderId="12" xfId="0" applyFont="1" applyFill="1" applyBorder="1" applyAlignment="1">
      <alignment horizontal="right" vertical="center" wrapText="1"/>
    </xf>
    <xf numFmtId="0" fontId="5" fillId="9" borderId="25" xfId="0" applyFont="1" applyFill="1" applyBorder="1" applyAlignment="1">
      <alignment horizontal="right" vertical="center" wrapText="1"/>
    </xf>
    <xf numFmtId="0" fontId="9" fillId="5" borderId="21"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1" xfId="0" applyFont="1" applyFill="1" applyBorder="1" applyAlignment="1">
      <alignment horizontal="center" vertical="center"/>
    </xf>
    <xf numFmtId="164" fontId="9" fillId="5" borderId="3" xfId="2" applyNumberFormat="1" applyFont="1" applyFill="1" applyBorder="1" applyAlignment="1" applyProtection="1">
      <alignment horizontal="center" vertical="center" wrapText="1"/>
    </xf>
    <xf numFmtId="164" fontId="9" fillId="5" borderId="1" xfId="2" applyNumberFormat="1" applyFont="1" applyFill="1" applyBorder="1" applyAlignment="1" applyProtection="1">
      <alignment horizontal="center" vertical="center" wrapText="1"/>
    </xf>
    <xf numFmtId="164" fontId="9" fillId="5" borderId="10" xfId="2" applyNumberFormat="1" applyFont="1" applyFill="1" applyBorder="1" applyAlignment="1" applyProtection="1">
      <alignment horizontal="center" vertical="center" wrapText="1"/>
    </xf>
    <xf numFmtId="0" fontId="2" fillId="9" borderId="15" xfId="0" applyFont="1" applyFill="1" applyBorder="1" applyAlignment="1">
      <alignment horizontal="left" vertical="top" wrapText="1"/>
    </xf>
    <xf numFmtId="0" fontId="2" fillId="9" borderId="0" xfId="0" applyFont="1" applyFill="1" applyAlignment="1">
      <alignment horizontal="left" vertical="top" wrapText="1"/>
    </xf>
    <xf numFmtId="0" fontId="2" fillId="9" borderId="26" xfId="0" applyFont="1" applyFill="1" applyBorder="1" applyAlignment="1">
      <alignment horizontal="left" vertical="top" wrapText="1"/>
    </xf>
    <xf numFmtId="0" fontId="2" fillId="9" borderId="12" xfId="0" applyFont="1" applyFill="1" applyBorder="1" applyAlignment="1">
      <alignment horizontal="left" vertical="top" wrapText="1"/>
    </xf>
  </cellXfs>
  <cellStyles count="5">
    <cellStyle name="Normal" xfId="0" builtinId="0"/>
    <cellStyle name="Normal 2" xfId="1" xr:uid="{21D310FA-59B7-47A8-88DE-358BA95F25AC}"/>
    <cellStyle name="Percent" xfId="2" builtinId="5"/>
    <cellStyle name="Percent 2" xfId="3" xr:uid="{5164A3E8-AD69-4C6C-AD95-99CCD4A13290}"/>
    <cellStyle name="Percent 3" xfId="4" xr:uid="{6FA7D73A-F994-414D-BB89-DA4264A1D261}"/>
  </cellStyles>
  <dxfs count="30">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6EAC3-437D-446A-AD20-637328DB1481}">
  <sheetPr>
    <pageSetUpPr autoPageBreaks="0" fitToPage="1"/>
  </sheetPr>
  <dimension ref="A1:GB38"/>
  <sheetViews>
    <sheetView showGridLines="0" tabSelected="1" showOutlineSymbols="0" view="pageBreakPreview" topLeftCell="A7" zoomScaleNormal="70" zoomScaleSheetLayoutView="100" zoomScalePageLayoutView="65" workbookViewId="0">
      <selection activeCell="F10" sqref="F10"/>
    </sheetView>
  </sheetViews>
  <sheetFormatPr defaultColWidth="9" defaultRowHeight="21.75" customHeight="1"/>
  <cols>
    <col min="1" max="1" width="5.5703125" style="1" customWidth="1"/>
    <col min="2" max="2" width="17" style="21" bestFit="1" customWidth="1"/>
    <col min="3" max="3" width="35.5703125" style="1" customWidth="1"/>
    <col min="4" max="4" width="1.5703125" style="1" hidden="1" customWidth="1"/>
    <col min="5" max="5" width="1.28515625" style="1" hidden="1" customWidth="1"/>
    <col min="6" max="6" width="32.85546875" style="1" customWidth="1"/>
    <col min="7" max="7" width="42" style="1" customWidth="1"/>
    <col min="8" max="8" width="10.28515625" style="1" customWidth="1"/>
    <col min="9" max="9" width="0.5703125" style="6" hidden="1" customWidth="1"/>
    <col min="10" max="10" width="13" style="1" customWidth="1"/>
    <col min="11" max="11" width="11.28515625" style="33" customWidth="1"/>
    <col min="12" max="12" width="8.5703125" style="33" customWidth="1"/>
    <col min="13" max="13" width="0.5703125" style="6" hidden="1" customWidth="1"/>
    <col min="14" max="14" width="30.28515625" style="1" customWidth="1"/>
    <col min="15" max="15" width="46.28515625" style="1" customWidth="1"/>
    <col min="16" max="16" width="21.85546875" style="33" customWidth="1"/>
    <col min="17" max="17" width="22.28515625" style="6" customWidth="1"/>
    <col min="18" max="18" width="19.28515625" style="1" customWidth="1"/>
    <col min="19" max="19" width="21" style="1" customWidth="1"/>
    <col min="20" max="20" width="19" style="33" customWidth="1"/>
    <col min="21" max="21" width="22" style="6" customWidth="1"/>
    <col min="22" max="22" width="15" style="1" customWidth="1"/>
    <col min="23" max="23" width="20.5703125" style="1" customWidth="1"/>
    <col min="24" max="24" width="19" style="33" customWidth="1"/>
    <col min="25" max="25" width="17.85546875" style="1" customWidth="1"/>
    <col min="26" max="26" width="16.28515625" style="37" customWidth="1"/>
    <col min="27" max="27" width="10.28515625" style="37" customWidth="1"/>
    <col min="28" max="28" width="9" style="37"/>
    <col min="29" max="29" width="12.5703125" style="37" customWidth="1"/>
    <col min="30" max="30" width="6.28515625" style="37" customWidth="1"/>
    <col min="31" max="31" width="12" style="37" bestFit="1" customWidth="1"/>
    <col min="32" max="32" width="14.28515625" style="37" customWidth="1"/>
    <col min="33" max="184" width="9" style="37"/>
    <col min="185" max="16384" width="9" style="1"/>
  </cols>
  <sheetData>
    <row r="1" spans="1:32" ht="12" hidden="1" thickBot="1">
      <c r="A1" s="2"/>
      <c r="B1" s="3">
        <v>0</v>
      </c>
      <c r="C1" s="4" t="s">
        <v>0</v>
      </c>
      <c r="D1" s="5"/>
      <c r="E1" s="5"/>
      <c r="F1" s="5"/>
      <c r="G1" s="5"/>
      <c r="H1" s="5"/>
      <c r="J1" s="2"/>
      <c r="K1" s="27"/>
      <c r="N1" s="2"/>
      <c r="O1" s="5"/>
      <c r="P1" s="37" t="s">
        <v>1</v>
      </c>
      <c r="Q1" s="37"/>
      <c r="R1" s="37" t="s">
        <v>2</v>
      </c>
      <c r="S1" s="37"/>
      <c r="T1" s="37">
        <v>0.69</v>
      </c>
      <c r="U1" s="37" t="s">
        <v>3</v>
      </c>
      <c r="V1" s="37" t="s">
        <v>4</v>
      </c>
      <c r="W1" s="37"/>
      <c r="X1" s="61"/>
      <c r="Z1" s="37" t="s">
        <v>1</v>
      </c>
      <c r="AB1" s="37" t="s">
        <v>2</v>
      </c>
      <c r="AC1" s="38">
        <v>0</v>
      </c>
      <c r="AD1" s="38">
        <v>0.49</v>
      </c>
      <c r="AE1" s="37" t="s">
        <v>3</v>
      </c>
      <c r="AF1" s="37" t="s">
        <v>5</v>
      </c>
    </row>
    <row r="2" spans="1:32" ht="12" hidden="1" thickBot="1">
      <c r="A2" s="2"/>
      <c r="B2" s="3">
        <v>1</v>
      </c>
      <c r="C2" s="4" t="s">
        <v>6</v>
      </c>
      <c r="D2" s="5"/>
      <c r="E2" s="5"/>
      <c r="F2" s="5"/>
      <c r="G2" s="5"/>
      <c r="H2" s="5"/>
      <c r="J2" s="2"/>
      <c r="K2" s="27"/>
      <c r="N2" s="2"/>
      <c r="O2" s="5"/>
      <c r="P2" s="37">
        <v>0</v>
      </c>
      <c r="Q2" s="37">
        <v>0</v>
      </c>
      <c r="R2" s="37" t="s">
        <v>7</v>
      </c>
      <c r="S2" s="37">
        <v>0</v>
      </c>
      <c r="T2" s="37">
        <v>0.79</v>
      </c>
      <c r="U2" s="37" t="s">
        <v>8</v>
      </c>
      <c r="V2" s="37" t="s">
        <v>9</v>
      </c>
      <c r="W2" s="37"/>
      <c r="X2" s="61"/>
      <c r="Z2" s="38">
        <v>0</v>
      </c>
      <c r="AA2" s="39">
        <v>0</v>
      </c>
      <c r="AB2" s="37" t="s">
        <v>0</v>
      </c>
      <c r="AC2" s="38">
        <v>0.5</v>
      </c>
      <c r="AD2" s="38">
        <v>0.59</v>
      </c>
      <c r="AE2" s="37" t="s">
        <v>8</v>
      </c>
      <c r="AF2" s="37" t="s">
        <v>10</v>
      </c>
    </row>
    <row r="3" spans="1:32" ht="12" hidden="1" thickBot="1">
      <c r="A3" s="2"/>
      <c r="B3" s="3">
        <v>2</v>
      </c>
      <c r="C3" s="4" t="s">
        <v>11</v>
      </c>
      <c r="D3" s="5"/>
      <c r="E3" s="5"/>
      <c r="F3" s="5"/>
      <c r="G3" s="5"/>
      <c r="H3" s="5"/>
      <c r="J3" s="2"/>
      <c r="K3" s="27"/>
      <c r="N3" s="2"/>
      <c r="O3" s="5"/>
      <c r="P3" s="37">
        <v>0.5</v>
      </c>
      <c r="Q3" s="37">
        <v>1</v>
      </c>
      <c r="R3" s="37" t="s">
        <v>12</v>
      </c>
      <c r="S3" s="37">
        <v>0.7</v>
      </c>
      <c r="T3" s="37">
        <v>1</v>
      </c>
      <c r="U3" s="37" t="s">
        <v>13</v>
      </c>
      <c r="V3" s="37" t="s">
        <v>14</v>
      </c>
      <c r="W3" s="37"/>
      <c r="X3" s="61"/>
      <c r="Z3" s="38">
        <v>0.5</v>
      </c>
      <c r="AA3" s="39">
        <v>1</v>
      </c>
      <c r="AB3" s="37" t="s">
        <v>15</v>
      </c>
      <c r="AC3" s="38">
        <v>0.6</v>
      </c>
      <c r="AD3" s="38">
        <v>0.79</v>
      </c>
      <c r="AE3" s="37" t="s">
        <v>8</v>
      </c>
      <c r="AF3" s="37" t="s">
        <v>16</v>
      </c>
    </row>
    <row r="4" spans="1:32" ht="12" hidden="1" thickBot="1">
      <c r="A4" s="2"/>
      <c r="B4" s="3">
        <v>3</v>
      </c>
      <c r="C4" s="4" t="s">
        <v>17</v>
      </c>
      <c r="D4" s="5"/>
      <c r="E4" s="5"/>
      <c r="F4" s="5"/>
      <c r="G4" s="5"/>
      <c r="H4" s="5"/>
      <c r="J4" s="2"/>
      <c r="K4" s="27"/>
      <c r="N4" s="2"/>
      <c r="O4" s="5"/>
      <c r="P4" s="37">
        <v>0.75</v>
      </c>
      <c r="Q4" s="37">
        <v>2</v>
      </c>
      <c r="R4" s="37" t="s">
        <v>18</v>
      </c>
      <c r="S4" s="37">
        <v>0.8</v>
      </c>
      <c r="T4" s="37">
        <v>110</v>
      </c>
      <c r="U4" s="37" t="s">
        <v>19</v>
      </c>
      <c r="V4" s="37" t="s">
        <v>20</v>
      </c>
      <c r="W4" s="37"/>
      <c r="X4" s="61"/>
      <c r="Z4" s="38">
        <v>0.75</v>
      </c>
      <c r="AA4" s="39">
        <v>2</v>
      </c>
      <c r="AB4" s="37" t="s">
        <v>15</v>
      </c>
      <c r="AC4" s="38">
        <v>0.8</v>
      </c>
      <c r="AD4" s="37">
        <v>100</v>
      </c>
      <c r="AE4" s="37" t="s">
        <v>13</v>
      </c>
      <c r="AF4" s="37" t="s">
        <v>21</v>
      </c>
    </row>
    <row r="5" spans="1:32" ht="12" hidden="1" thickBot="1">
      <c r="A5" s="2"/>
      <c r="B5" s="3"/>
      <c r="C5" s="4"/>
      <c r="D5" s="5"/>
      <c r="E5" s="5"/>
      <c r="F5" s="5"/>
      <c r="G5" s="5"/>
      <c r="H5" s="5"/>
      <c r="J5" s="2"/>
      <c r="K5" s="27"/>
      <c r="N5" s="2"/>
      <c r="O5" s="5"/>
      <c r="P5" s="37">
        <v>1</v>
      </c>
      <c r="Q5" s="37">
        <v>3</v>
      </c>
      <c r="R5" s="37" t="s">
        <v>22</v>
      </c>
      <c r="S5" s="37">
        <v>1.01</v>
      </c>
      <c r="T5" s="37"/>
      <c r="U5" s="37"/>
      <c r="V5" s="37"/>
      <c r="W5" s="37"/>
      <c r="X5" s="61"/>
      <c r="Z5" s="38">
        <v>1</v>
      </c>
      <c r="AA5" s="39">
        <v>3</v>
      </c>
      <c r="AB5" s="37" t="s">
        <v>17</v>
      </c>
    </row>
    <row r="6" spans="1:32" ht="12" hidden="1" thickBot="1">
      <c r="A6" s="7"/>
      <c r="B6" s="8"/>
      <c r="C6" s="9"/>
      <c r="D6" s="10"/>
      <c r="E6" s="10"/>
      <c r="F6" s="10"/>
      <c r="G6" s="10"/>
      <c r="H6" s="10"/>
      <c r="J6" s="7"/>
      <c r="K6" s="28"/>
      <c r="N6" s="7"/>
      <c r="O6" s="10"/>
      <c r="P6" s="37">
        <v>1</v>
      </c>
      <c r="Q6" s="37" t="s">
        <v>23</v>
      </c>
      <c r="R6" s="37" t="s">
        <v>2</v>
      </c>
      <c r="S6" s="37"/>
      <c r="T6" s="37"/>
      <c r="U6" s="37"/>
      <c r="V6" s="37"/>
      <c r="W6" s="37"/>
      <c r="X6" s="61"/>
      <c r="Z6" s="38">
        <v>1</v>
      </c>
      <c r="AA6" s="39" t="s">
        <v>23</v>
      </c>
      <c r="AB6" s="37" t="s">
        <v>2</v>
      </c>
    </row>
    <row r="7" spans="1:32" ht="21" customHeight="1">
      <c r="A7" s="131" t="s">
        <v>94</v>
      </c>
      <c r="B7" s="132"/>
      <c r="C7" s="132"/>
      <c r="D7" s="132"/>
      <c r="E7" s="132"/>
      <c r="F7" s="132"/>
      <c r="G7" s="132"/>
      <c r="H7" s="132"/>
      <c r="I7" s="132"/>
      <c r="J7" s="132"/>
      <c r="K7" s="132"/>
      <c r="L7" s="132"/>
      <c r="M7" s="132"/>
      <c r="N7" s="132"/>
      <c r="O7" s="133"/>
      <c r="P7" s="42"/>
      <c r="Q7" s="42"/>
      <c r="R7" s="42"/>
      <c r="S7" s="42"/>
      <c r="T7" s="42"/>
      <c r="U7" s="42"/>
      <c r="V7" s="42"/>
      <c r="W7" s="42"/>
      <c r="X7" s="62"/>
      <c r="Y7" s="37"/>
      <c r="AA7" s="38"/>
      <c r="AB7" s="39"/>
    </row>
    <row r="8" spans="1:32" s="4" customFormat="1" ht="57" customHeight="1">
      <c r="A8" s="134"/>
      <c r="B8" s="135"/>
      <c r="C8" s="43" t="s">
        <v>24</v>
      </c>
      <c r="D8" s="43"/>
      <c r="E8" s="43"/>
      <c r="F8" s="43" t="s">
        <v>25</v>
      </c>
      <c r="G8" s="43" t="s">
        <v>26</v>
      </c>
      <c r="H8" s="44" t="s">
        <v>27</v>
      </c>
      <c r="I8" s="88"/>
      <c r="J8" s="26" t="s">
        <v>28</v>
      </c>
      <c r="K8" s="45" t="s">
        <v>29</v>
      </c>
      <c r="L8" s="89" t="s">
        <v>30</v>
      </c>
      <c r="M8" s="90"/>
      <c r="N8" s="46" t="s">
        <v>31</v>
      </c>
      <c r="O8" s="63" t="s">
        <v>32</v>
      </c>
      <c r="P8" s="40"/>
      <c r="Q8" s="37"/>
      <c r="R8" s="37"/>
      <c r="S8" s="37"/>
      <c r="T8" s="37"/>
      <c r="U8" s="37"/>
      <c r="V8" s="37"/>
      <c r="W8" s="37"/>
      <c r="X8" s="37"/>
      <c r="Y8" s="37"/>
      <c r="Z8" s="37"/>
      <c r="AA8" s="37"/>
      <c r="AB8" s="37"/>
      <c r="AC8" s="37"/>
      <c r="AD8" s="37"/>
      <c r="AE8" s="37"/>
      <c r="AF8" s="37"/>
    </row>
    <row r="9" spans="1:32" s="4" customFormat="1" ht="54.75" customHeight="1">
      <c r="A9" s="136" t="s">
        <v>33</v>
      </c>
      <c r="B9" s="137"/>
      <c r="C9" s="83" t="s">
        <v>89</v>
      </c>
      <c r="D9" s="48"/>
      <c r="E9" s="49"/>
      <c r="F9" s="83" t="s">
        <v>34</v>
      </c>
      <c r="G9" s="83" t="s">
        <v>35</v>
      </c>
      <c r="H9" s="84">
        <v>0.15</v>
      </c>
      <c r="I9" s="91"/>
      <c r="J9" s="85"/>
      <c r="K9" s="86">
        <f t="shared" ref="K9:K14" si="0">H9*L9</f>
        <v>0</v>
      </c>
      <c r="L9" s="86">
        <f t="shared" ref="L9:L14" si="1">IF(J9=$Q$2,$P$2,(IF(J9=$Q$3,$P$3,IF(J9=$Q$4,$P$4,IF(J9=$Q$5,$P$5,IF(J9=$Q$6,$P$6))))))</f>
        <v>0</v>
      </c>
      <c r="M9" s="12"/>
      <c r="N9" s="85"/>
      <c r="O9" s="87"/>
      <c r="P9" s="39"/>
      <c r="Q9" s="37"/>
      <c r="R9" s="37"/>
      <c r="S9" s="37"/>
      <c r="T9" s="37"/>
      <c r="U9" s="37"/>
      <c r="V9" s="37"/>
      <c r="W9" s="37"/>
      <c r="X9" s="37"/>
      <c r="Y9" s="37"/>
      <c r="Z9" s="37"/>
      <c r="AA9" s="37"/>
      <c r="AB9" s="37"/>
      <c r="AC9" s="37"/>
      <c r="AD9" s="37"/>
      <c r="AE9" s="37"/>
      <c r="AF9" s="37"/>
    </row>
    <row r="10" spans="1:32" s="4" customFormat="1" ht="138.75" customHeight="1">
      <c r="A10" s="136"/>
      <c r="B10" s="137"/>
      <c r="C10" s="69" t="s">
        <v>36</v>
      </c>
      <c r="D10" s="48"/>
      <c r="E10" s="49"/>
      <c r="F10" s="69" t="s">
        <v>37</v>
      </c>
      <c r="G10" s="69" t="s">
        <v>38</v>
      </c>
      <c r="H10" s="50">
        <v>0.05</v>
      </c>
      <c r="I10" s="91"/>
      <c r="J10" s="11"/>
      <c r="K10" s="29">
        <f t="shared" si="0"/>
        <v>0</v>
      </c>
      <c r="L10" s="29">
        <f t="shared" si="1"/>
        <v>0</v>
      </c>
      <c r="M10" s="12"/>
      <c r="N10" s="11"/>
      <c r="O10" s="64"/>
      <c r="P10" s="39"/>
      <c r="Q10" s="37"/>
      <c r="R10" s="37"/>
      <c r="S10" s="37"/>
      <c r="T10" s="37"/>
      <c r="U10" s="37"/>
      <c r="V10" s="37"/>
      <c r="W10" s="37"/>
      <c r="X10" s="37"/>
      <c r="Y10" s="37"/>
      <c r="Z10" s="37"/>
      <c r="AA10" s="37"/>
      <c r="AB10" s="37"/>
      <c r="AC10" s="37"/>
      <c r="AD10" s="37"/>
      <c r="AE10" s="37"/>
      <c r="AF10" s="37"/>
    </row>
    <row r="11" spans="1:32" s="4" customFormat="1" ht="106.5" customHeight="1">
      <c r="A11" s="136"/>
      <c r="B11" s="137"/>
      <c r="C11" s="81" t="s">
        <v>39</v>
      </c>
      <c r="D11" s="48"/>
      <c r="E11" s="49"/>
      <c r="F11" s="81" t="s">
        <v>40</v>
      </c>
      <c r="G11" s="81" t="s">
        <v>41</v>
      </c>
      <c r="H11" s="50">
        <v>0.15</v>
      </c>
      <c r="I11" s="91"/>
      <c r="J11" s="11"/>
      <c r="K11" s="29">
        <f t="shared" si="0"/>
        <v>0</v>
      </c>
      <c r="L11" s="29">
        <f t="shared" si="1"/>
        <v>0</v>
      </c>
      <c r="M11" s="12"/>
      <c r="N11" s="11"/>
      <c r="O11" s="64"/>
      <c r="P11" s="39"/>
      <c r="Q11" s="37"/>
      <c r="R11" s="37"/>
      <c r="S11" s="37"/>
      <c r="T11" s="37"/>
      <c r="U11" s="37"/>
      <c r="V11" s="37"/>
      <c r="W11" s="37"/>
      <c r="X11" s="37"/>
      <c r="Y11" s="37"/>
      <c r="Z11" s="37"/>
      <c r="AA11" s="37"/>
      <c r="AB11" s="37"/>
      <c r="AC11" s="37"/>
      <c r="AD11" s="37"/>
      <c r="AE11" s="37"/>
      <c r="AF11" s="37"/>
    </row>
    <row r="12" spans="1:32" s="4" customFormat="1" ht="233.65" customHeight="1">
      <c r="A12" s="136"/>
      <c r="B12" s="137"/>
      <c r="C12" s="73" t="s">
        <v>42</v>
      </c>
      <c r="D12" s="74"/>
      <c r="E12" s="49"/>
      <c r="F12" s="82" t="s">
        <v>43</v>
      </c>
      <c r="G12" s="69" t="s">
        <v>44</v>
      </c>
      <c r="H12" s="50">
        <v>0.35</v>
      </c>
      <c r="I12" s="91"/>
      <c r="J12" s="11"/>
      <c r="K12" s="29">
        <f t="shared" si="0"/>
        <v>0</v>
      </c>
      <c r="L12" s="29">
        <f t="shared" si="1"/>
        <v>0</v>
      </c>
      <c r="M12" s="12"/>
      <c r="N12" s="11"/>
      <c r="O12" s="64"/>
      <c r="P12" s="39"/>
      <c r="Q12" s="37"/>
      <c r="R12" s="37"/>
      <c r="S12" s="37"/>
      <c r="T12" s="37"/>
      <c r="U12" s="37"/>
      <c r="V12" s="37"/>
      <c r="W12" s="37"/>
      <c r="X12" s="37"/>
      <c r="Y12" s="37"/>
      <c r="Z12" s="37"/>
      <c r="AA12" s="37"/>
      <c r="AB12" s="37"/>
      <c r="AC12" s="37"/>
      <c r="AD12" s="37"/>
      <c r="AE12" s="37"/>
      <c r="AF12" s="37"/>
    </row>
    <row r="13" spans="1:32" s="4" customFormat="1" ht="230.25" customHeight="1">
      <c r="A13" s="136"/>
      <c r="B13" s="137"/>
      <c r="C13" s="73" t="s">
        <v>45</v>
      </c>
      <c r="D13" s="74"/>
      <c r="E13" s="49"/>
      <c r="F13" s="69" t="s">
        <v>46</v>
      </c>
      <c r="G13" s="69" t="s">
        <v>47</v>
      </c>
      <c r="H13" s="50">
        <v>0.25</v>
      </c>
      <c r="I13" s="91"/>
      <c r="J13" s="11"/>
      <c r="K13" s="29">
        <f t="shared" si="0"/>
        <v>0</v>
      </c>
      <c r="L13" s="29">
        <f t="shared" si="1"/>
        <v>0</v>
      </c>
      <c r="M13" s="12"/>
      <c r="N13" s="11"/>
      <c r="O13" s="64"/>
      <c r="P13" s="39"/>
      <c r="Q13" s="37"/>
      <c r="R13" s="37"/>
      <c r="S13" s="37"/>
      <c r="T13" s="37"/>
      <c r="U13" s="37"/>
      <c r="V13" s="37"/>
      <c r="W13" s="37"/>
      <c r="X13" s="37"/>
      <c r="Y13" s="37"/>
      <c r="Z13" s="37"/>
      <c r="AA13" s="37"/>
      <c r="AB13" s="37"/>
      <c r="AC13" s="37"/>
      <c r="AD13" s="37"/>
      <c r="AE13" s="37"/>
      <c r="AF13" s="37"/>
    </row>
    <row r="14" spans="1:32" s="4" customFormat="1" ht="142.5" customHeight="1">
      <c r="A14" s="136"/>
      <c r="B14" s="137"/>
      <c r="C14" s="69" t="s">
        <v>48</v>
      </c>
      <c r="D14" s="48"/>
      <c r="E14" s="47"/>
      <c r="F14" s="69" t="s">
        <v>49</v>
      </c>
      <c r="G14" s="69" t="s">
        <v>50</v>
      </c>
      <c r="H14" s="50">
        <v>0.05</v>
      </c>
      <c r="I14" s="91"/>
      <c r="J14" s="11"/>
      <c r="K14" s="29">
        <f t="shared" si="0"/>
        <v>0</v>
      </c>
      <c r="L14" s="29">
        <f t="shared" si="1"/>
        <v>0</v>
      </c>
      <c r="M14" s="12"/>
      <c r="N14" s="11"/>
      <c r="O14" s="65"/>
      <c r="P14" s="39"/>
      <c r="Q14" s="37"/>
      <c r="R14" s="37"/>
      <c r="S14" s="37"/>
      <c r="T14" s="37"/>
      <c r="U14" s="37"/>
      <c r="V14" s="37"/>
      <c r="W14" s="37"/>
      <c r="X14" s="37"/>
      <c r="Y14" s="37"/>
      <c r="Z14" s="37"/>
      <c r="AA14" s="37"/>
      <c r="AB14" s="37"/>
      <c r="AC14" s="37"/>
      <c r="AD14" s="37"/>
      <c r="AE14" s="37"/>
      <c r="AF14" s="37"/>
    </row>
    <row r="15" spans="1:32" s="4" customFormat="1" ht="21" customHeight="1" thickBot="1">
      <c r="A15" s="138"/>
      <c r="B15" s="139"/>
      <c r="C15" s="99" t="s">
        <v>51</v>
      </c>
      <c r="D15" s="99"/>
      <c r="E15" s="100"/>
      <c r="F15" s="100"/>
      <c r="G15" s="100"/>
      <c r="H15" s="101">
        <f>SUM(H9:H14)</f>
        <v>1</v>
      </c>
      <c r="I15" s="102"/>
      <c r="J15" s="103" t="str">
        <f>IF(AND(K15&gt;=$AC$1,K15&lt;=$AD$1), $AE$1, IF(AND(K15&gt;$AC$1,K15&lt;=$AD$2), $AE$2, IF(AND(K15&gt;$AC$2,K15&lt;=$AD$3), $AE$3, IF(K15&gt;$AC$3,$AE$4))))</f>
        <v>NOT MEET</v>
      </c>
      <c r="K15" s="104">
        <f>SUM(K9:K14)</f>
        <v>0</v>
      </c>
      <c r="L15" s="105">
        <f>$H15*K15</f>
        <v>0</v>
      </c>
      <c r="M15" s="106"/>
      <c r="N15" s="103"/>
      <c r="O15" s="107"/>
      <c r="P15" s="39"/>
      <c r="Q15" s="37"/>
      <c r="R15" s="37"/>
      <c r="S15" s="37"/>
      <c r="T15" s="37"/>
      <c r="U15" s="37"/>
      <c r="V15" s="37"/>
      <c r="W15" s="37"/>
      <c r="X15" s="37"/>
      <c r="Y15" s="37"/>
      <c r="Z15" s="37"/>
      <c r="AA15" s="37"/>
      <c r="AB15" s="37"/>
      <c r="AC15" s="37"/>
      <c r="AD15" s="37"/>
      <c r="AE15" s="37"/>
      <c r="AF15" s="37"/>
    </row>
    <row r="16" spans="1:32" s="4" customFormat="1" ht="141" customHeight="1">
      <c r="A16" s="140" t="s">
        <v>52</v>
      </c>
      <c r="B16" s="141"/>
      <c r="C16" s="108" t="s">
        <v>53</v>
      </c>
      <c r="D16" s="109" t="s">
        <v>54</v>
      </c>
      <c r="E16" s="110"/>
      <c r="F16" s="111" t="s">
        <v>55</v>
      </c>
      <c r="G16" s="111" t="s">
        <v>56</v>
      </c>
      <c r="H16" s="112">
        <v>0.5</v>
      </c>
      <c r="I16" s="113"/>
      <c r="J16" s="114"/>
      <c r="K16" s="115">
        <f>H16*L16</f>
        <v>0</v>
      </c>
      <c r="L16" s="115">
        <f>IF(J16=$Q$2,$P$2,(IF(J16=$Q$3,$P$3,IF(J16=$Q$4,$P$4,IF(J16=$Q$5,$P$5,IF(J16=$Q$6,$P$6))))))</f>
        <v>0</v>
      </c>
      <c r="M16" s="116"/>
      <c r="N16" s="114"/>
      <c r="O16" s="117"/>
      <c r="P16" s="51"/>
      <c r="Q16" s="37"/>
      <c r="R16" s="37"/>
      <c r="S16" s="37"/>
      <c r="T16" s="37"/>
      <c r="U16" s="37"/>
      <c r="V16" s="37"/>
      <c r="W16" s="37"/>
      <c r="X16" s="37"/>
      <c r="Y16" s="37"/>
      <c r="Z16" s="37"/>
      <c r="AA16" s="37"/>
      <c r="AB16" s="37"/>
      <c r="AC16" s="37"/>
      <c r="AD16" s="37"/>
      <c r="AE16" s="37"/>
      <c r="AF16" s="37"/>
    </row>
    <row r="17" spans="1:184" s="4" customFormat="1" ht="261" customHeight="1">
      <c r="A17" s="136"/>
      <c r="B17" s="137"/>
      <c r="C17" s="73" t="s">
        <v>57</v>
      </c>
      <c r="D17" s="74"/>
      <c r="E17" s="49"/>
      <c r="F17" s="80" t="s">
        <v>58</v>
      </c>
      <c r="G17" s="80" t="s">
        <v>59</v>
      </c>
      <c r="H17" s="50">
        <v>0.25</v>
      </c>
      <c r="I17" s="91"/>
      <c r="J17" s="11"/>
      <c r="K17" s="29">
        <f>H17*L17</f>
        <v>0</v>
      </c>
      <c r="L17" s="29">
        <f>IF(J17=$Q$2,$P$2,(IF(J17=$Q$3,$P$3,IF(J17=$Q$4,$P$4,IF(J17=$Q$5,$P$5,IF(J17=$Q$6,$P$6))))))</f>
        <v>0</v>
      </c>
      <c r="M17" s="12"/>
      <c r="N17" s="11"/>
      <c r="O17" s="65"/>
      <c r="P17" s="51"/>
      <c r="Q17" s="37"/>
      <c r="R17" s="37"/>
      <c r="S17" s="37"/>
      <c r="T17" s="37"/>
      <c r="U17" s="37"/>
      <c r="V17" s="37"/>
    </row>
    <row r="18" spans="1:184" s="4" customFormat="1" ht="131.25" customHeight="1">
      <c r="A18" s="136"/>
      <c r="B18" s="137"/>
      <c r="C18" s="73" t="s">
        <v>60</v>
      </c>
      <c r="D18" s="74"/>
      <c r="E18" s="49"/>
      <c r="F18" s="69" t="s">
        <v>61</v>
      </c>
      <c r="G18" s="69" t="s">
        <v>62</v>
      </c>
      <c r="H18" s="50">
        <v>0.25</v>
      </c>
      <c r="I18" s="91"/>
      <c r="J18" s="11"/>
      <c r="K18" s="29">
        <f>H18*L18</f>
        <v>0</v>
      </c>
      <c r="L18" s="29">
        <f>IF(J18=$Q$2,$P$2,(IF(J18=$Q$3,$P$3,IF(J18=$Q$4,$P$4,IF(J18=$Q$5,$P$5,IF(J18=$Q$6,$P$6))))))</f>
        <v>0</v>
      </c>
      <c r="M18" s="12"/>
      <c r="N18" s="11"/>
      <c r="O18" s="65"/>
      <c r="P18" s="51"/>
      <c r="Q18" s="37"/>
      <c r="R18" s="37"/>
      <c r="S18" s="37"/>
      <c r="T18" s="37"/>
      <c r="U18" s="37"/>
      <c r="V18" s="37"/>
    </row>
    <row r="19" spans="1:184" s="16" customFormat="1" ht="38.25" customHeight="1">
      <c r="A19" s="142"/>
      <c r="B19" s="143"/>
      <c r="C19" s="13" t="s">
        <v>51</v>
      </c>
      <c r="D19" s="13"/>
      <c r="E19" s="36"/>
      <c r="F19" s="36"/>
      <c r="G19" s="36"/>
      <c r="H19" s="52">
        <f>SUM(H16:I18)</f>
        <v>1</v>
      </c>
      <c r="I19" s="13"/>
      <c r="J19" s="14" t="str">
        <f>IF(AND(K19&gt;=$AC$1,K19&lt;=$AD$1), $AE$1, IF(AND(K19&gt;$AC$1,K19&lt;=$AD$2), $AE$2, IF(AND(K19&gt;$AC$2,K19&lt;=$AD$3), $AE$3, IF(K19&gt;$AC$3,$AE$4))))</f>
        <v>NOT MEET</v>
      </c>
      <c r="K19" s="30">
        <f>SUM(K16:K18)</f>
        <v>0</v>
      </c>
      <c r="L19" s="60">
        <f>$H19*K19</f>
        <v>0</v>
      </c>
      <c r="M19" s="15"/>
      <c r="N19" s="14"/>
      <c r="O19" s="66"/>
      <c r="P19" s="41"/>
      <c r="Q19" s="42"/>
      <c r="R19" s="42"/>
      <c r="S19" s="42"/>
      <c r="T19" s="42"/>
      <c r="U19" s="42"/>
      <c r="V19" s="42"/>
    </row>
    <row r="20" spans="1:184" s="16" customFormat="1" ht="94.5" customHeight="1">
      <c r="A20" s="144" t="s">
        <v>63</v>
      </c>
      <c r="B20" s="145"/>
      <c r="C20" s="73" t="s">
        <v>64</v>
      </c>
      <c r="D20" s="47" t="s">
        <v>65</v>
      </c>
      <c r="E20" s="73" t="s">
        <v>64</v>
      </c>
      <c r="F20" s="73" t="s">
        <v>66</v>
      </c>
      <c r="G20" s="73" t="s">
        <v>90</v>
      </c>
      <c r="H20" s="50">
        <v>0.8</v>
      </c>
      <c r="I20" s="91"/>
      <c r="J20" s="11"/>
      <c r="K20" s="29">
        <f>H20*L20</f>
        <v>0</v>
      </c>
      <c r="L20" s="29">
        <f>IF(J20=$Q$2,$P$2,(IF(J20=$Q$3,$P$3,IF(J20=$Q$4,$P$4,IF(J20=$Q$5,$P$5,IF(J20=$Q$6,$P$6))))))</f>
        <v>0</v>
      </c>
      <c r="M20" s="12"/>
      <c r="N20" s="11"/>
      <c r="O20" s="65"/>
      <c r="P20" s="41"/>
      <c r="Q20" s="42"/>
      <c r="R20" s="42"/>
      <c r="S20" s="42"/>
      <c r="T20" s="42"/>
      <c r="U20" s="42"/>
      <c r="V20" s="42"/>
    </row>
    <row r="21" spans="1:184" s="16" customFormat="1" ht="49.5" customHeight="1">
      <c r="A21" s="136"/>
      <c r="B21" s="137"/>
      <c r="C21" s="73" t="s">
        <v>67</v>
      </c>
      <c r="D21" s="47" t="s">
        <v>68</v>
      </c>
      <c r="E21" s="73" t="s">
        <v>67</v>
      </c>
      <c r="F21" s="73" t="s">
        <v>91</v>
      </c>
      <c r="G21" s="73" t="s">
        <v>68</v>
      </c>
      <c r="H21" s="50">
        <v>0.2</v>
      </c>
      <c r="I21" s="91"/>
      <c r="J21" s="11"/>
      <c r="K21" s="29">
        <f>H21*L21</f>
        <v>0</v>
      </c>
      <c r="L21" s="29">
        <f>IF(J21=$Q$2,$P$2,(IF(J21=$Q$3,$P$3,IF(J21=$Q$4,$P$4,IF(J21=$Q$5,$P$5,IF(J21=$Q$6,$P$6))))))</f>
        <v>0</v>
      </c>
      <c r="M21" s="12"/>
      <c r="N21" s="11"/>
      <c r="O21" s="65"/>
      <c r="P21" s="41"/>
      <c r="Q21" s="42"/>
      <c r="R21" s="42"/>
      <c r="S21" s="42"/>
      <c r="T21" s="42"/>
      <c r="U21" s="42"/>
      <c r="V21" s="42"/>
    </row>
    <row r="22" spans="1:184" s="16" customFormat="1" ht="28.5" customHeight="1">
      <c r="A22" s="142"/>
      <c r="B22" s="143"/>
      <c r="C22" s="13" t="s">
        <v>51</v>
      </c>
      <c r="D22" s="13"/>
      <c r="E22" s="36"/>
      <c r="F22" s="36"/>
      <c r="G22" s="36"/>
      <c r="H22" s="52">
        <f>SUM(H20:H21)</f>
        <v>1</v>
      </c>
      <c r="I22" s="92"/>
      <c r="J22" s="14" t="str">
        <f>IF(AND(K22&gt;=$AC$1,K22&lt;=$AD$1), $AE$1, IF(AND(K22&gt;$AC$1,K22&lt;=$AD$2), $AE$2, IF(AND(K22&gt;$AC$2,K22&lt;=$AD$3), $AE$3, IF(K22&gt;$AC$3,$AE$4))))</f>
        <v>NOT MEET</v>
      </c>
      <c r="K22" s="30">
        <f>SUM(K20:K21)</f>
        <v>0</v>
      </c>
      <c r="L22" s="60">
        <f>$H22*K22</f>
        <v>0</v>
      </c>
      <c r="M22" s="15"/>
      <c r="N22" s="14"/>
      <c r="O22" s="66"/>
      <c r="P22" s="41"/>
      <c r="Q22" s="42"/>
      <c r="R22" s="42"/>
      <c r="S22" s="42"/>
      <c r="T22" s="42"/>
      <c r="U22" s="42"/>
      <c r="V22" s="42"/>
    </row>
    <row r="23" spans="1:184" s="16" customFormat="1" ht="145.5" customHeight="1">
      <c r="A23" s="146" t="s">
        <v>69</v>
      </c>
      <c r="B23" s="147"/>
      <c r="C23" s="73" t="s">
        <v>70</v>
      </c>
      <c r="D23" s="47"/>
      <c r="E23" s="47"/>
      <c r="F23" s="75" t="s">
        <v>71</v>
      </c>
      <c r="G23" s="75" t="s">
        <v>92</v>
      </c>
      <c r="H23" s="76">
        <v>1</v>
      </c>
      <c r="I23" s="91"/>
      <c r="J23" s="11"/>
      <c r="K23" s="29">
        <f>H23*L23</f>
        <v>0</v>
      </c>
      <c r="L23" s="29">
        <f>IF(J23=$Q$2,$P$2,(IF(J23=$Q$3,$P$3,IF(J23=$Q$4,$P$4,IF(J23=$Q$5,$P$5,IF(J23=$Q$6,$P$6))))))</f>
        <v>0</v>
      </c>
      <c r="M23" s="12"/>
      <c r="N23" s="11"/>
      <c r="O23" s="65"/>
      <c r="P23" s="41"/>
      <c r="Q23" s="42"/>
      <c r="R23" s="42"/>
      <c r="S23" s="42"/>
      <c r="T23" s="42"/>
      <c r="U23" s="42"/>
      <c r="V23" s="42"/>
    </row>
    <row r="24" spans="1:184" s="16" customFormat="1" ht="24.75" customHeight="1" thickBot="1">
      <c r="A24" s="118"/>
      <c r="B24" s="119"/>
      <c r="C24" s="99" t="s">
        <v>51</v>
      </c>
      <c r="D24" s="99"/>
      <c r="E24" s="100"/>
      <c r="F24" s="100"/>
      <c r="G24" s="100"/>
      <c r="H24" s="120">
        <f>SUM(H23:H23)</f>
        <v>1</v>
      </c>
      <c r="I24" s="102"/>
      <c r="J24" s="103" t="str">
        <f>IF(AND(K24&gt;=$AC$1,K24&lt;=$AD$1), $AE$1, IF(AND(K24&gt;$AC$1,K24&lt;=$AD$2), $AE$2, IF(AND(K24&gt;$AC$2,K24&lt;=$AD$3), $AE$3, IF(K24&gt;$AC$3,$AE$4))))</f>
        <v>NOT MEET</v>
      </c>
      <c r="K24" s="104">
        <f>SUM(K23:K23)</f>
        <v>0</v>
      </c>
      <c r="L24" s="121">
        <f>$H24*K24</f>
        <v>0</v>
      </c>
      <c r="M24" s="106"/>
      <c r="N24" s="103"/>
      <c r="O24" s="107"/>
      <c r="P24" s="41"/>
      <c r="Q24" s="42"/>
      <c r="R24" s="42"/>
      <c r="S24" s="42"/>
      <c r="T24" s="42"/>
      <c r="U24" s="42"/>
      <c r="V24" s="42"/>
    </row>
    <row r="25" spans="1:184" s="54" customFormat="1" ht="21.75" customHeight="1">
      <c r="A25" s="148" t="s">
        <v>72</v>
      </c>
      <c r="B25" s="149"/>
      <c r="C25" s="149"/>
      <c r="D25" s="149"/>
      <c r="E25" s="150"/>
      <c r="F25" s="122"/>
      <c r="G25" s="122"/>
      <c r="H25" s="123"/>
      <c r="I25" s="124"/>
      <c r="J25" s="125"/>
      <c r="K25" s="126"/>
      <c r="L25" s="127"/>
      <c r="M25" s="128"/>
      <c r="N25" s="129"/>
      <c r="O25" s="130"/>
      <c r="P25" s="42"/>
      <c r="Q25" s="42"/>
      <c r="R25" s="42"/>
      <c r="S25" s="42"/>
      <c r="T25" s="42"/>
      <c r="U25" s="42"/>
      <c r="V25" s="42"/>
    </row>
    <row r="26" spans="1:184" s="54" customFormat="1" ht="21.75" customHeight="1">
      <c r="A26" s="151" t="str">
        <f>A9</f>
        <v>1. COMPANY PROFILE</v>
      </c>
      <c r="B26" s="152"/>
      <c r="C26" s="152"/>
      <c r="D26" s="152"/>
      <c r="E26" s="153"/>
      <c r="F26" s="56"/>
      <c r="G26" s="56"/>
      <c r="H26" s="52">
        <v>0.1</v>
      </c>
      <c r="I26" s="93"/>
      <c r="J26" s="154">
        <f>$H$26*K15</f>
        <v>0</v>
      </c>
      <c r="K26" s="155"/>
      <c r="L26" s="59"/>
      <c r="M26" s="57"/>
      <c r="N26" s="154"/>
      <c r="O26" s="156"/>
      <c r="P26" s="42"/>
      <c r="Q26" s="42"/>
      <c r="R26" s="42"/>
      <c r="S26" s="42"/>
      <c r="T26" s="42"/>
      <c r="U26" s="42"/>
      <c r="V26" s="42"/>
    </row>
    <row r="27" spans="1:184" s="4" customFormat="1" ht="21.75" customHeight="1">
      <c r="A27" s="151" t="str">
        <f>A16</f>
        <v>2. EXPERIENCE OF COMPANY</v>
      </c>
      <c r="B27" s="152"/>
      <c r="C27" s="152"/>
      <c r="D27" s="152"/>
      <c r="E27" s="153"/>
      <c r="F27" s="55"/>
      <c r="G27" s="55"/>
      <c r="H27" s="52">
        <v>0.3</v>
      </c>
      <c r="I27" s="93"/>
      <c r="J27" s="154">
        <f>$H$27*K19</f>
        <v>0</v>
      </c>
      <c r="K27" s="155"/>
      <c r="L27" s="53"/>
      <c r="M27" s="57"/>
      <c r="N27" s="154"/>
      <c r="O27" s="156"/>
      <c r="P27" s="37"/>
      <c r="Q27" s="37"/>
      <c r="R27" s="37"/>
      <c r="S27" s="37"/>
      <c r="T27" s="37"/>
      <c r="U27" s="37"/>
      <c r="V27" s="37"/>
    </row>
    <row r="28" spans="1:184" s="4" customFormat="1" ht="30" customHeight="1">
      <c r="A28" s="151" t="str">
        <f>A20</f>
        <v>3.EXPERIENCE OF STAFF</v>
      </c>
      <c r="B28" s="152"/>
      <c r="C28" s="152"/>
      <c r="D28" s="152"/>
      <c r="E28" s="153"/>
      <c r="F28" s="55"/>
      <c r="G28" s="55"/>
      <c r="H28" s="52">
        <v>0.35</v>
      </c>
      <c r="I28" s="93"/>
      <c r="J28" s="154">
        <f>$H$28*K22</f>
        <v>0</v>
      </c>
      <c r="K28" s="155"/>
      <c r="L28" s="59"/>
      <c r="M28" s="57"/>
      <c r="N28" s="154"/>
      <c r="O28" s="156"/>
      <c r="P28" s="37"/>
      <c r="Q28" s="37"/>
      <c r="R28" s="37"/>
      <c r="S28" s="37"/>
      <c r="T28" s="37"/>
      <c r="U28" s="37"/>
      <c r="V28" s="37"/>
    </row>
    <row r="29" spans="1:184" s="9" customFormat="1" ht="27" customHeight="1">
      <c r="A29" s="151" t="str">
        <f>A23</f>
        <v>4. RESOURCE SELECTION</v>
      </c>
      <c r="B29" s="152"/>
      <c r="C29" s="152"/>
      <c r="D29" s="152"/>
      <c r="E29" s="153"/>
      <c r="F29" s="55"/>
      <c r="G29" s="55"/>
      <c r="H29" s="52">
        <v>0.25</v>
      </c>
      <c r="I29" s="93"/>
      <c r="J29" s="154">
        <f>$H$29*K24</f>
        <v>0</v>
      </c>
      <c r="K29" s="155"/>
      <c r="L29" s="59"/>
      <c r="M29" s="57"/>
      <c r="N29" s="154"/>
      <c r="O29" s="156"/>
      <c r="P29" s="37"/>
      <c r="Q29" s="37"/>
      <c r="R29" s="37"/>
      <c r="S29" s="37"/>
      <c r="T29" s="37"/>
      <c r="U29" s="37"/>
      <c r="V29" s="37"/>
    </row>
    <row r="30" spans="1:184" ht="21.75" customHeight="1">
      <c r="A30" s="162" t="s">
        <v>73</v>
      </c>
      <c r="B30" s="163"/>
      <c r="C30" s="163"/>
      <c r="D30" s="163"/>
      <c r="E30" s="164"/>
      <c r="F30" s="58"/>
      <c r="G30" s="58"/>
      <c r="H30" s="17">
        <f>SUM(H26:H29)</f>
        <v>1</v>
      </c>
      <c r="I30" s="94"/>
      <c r="J30" s="165">
        <f>SUM(J26:K29)</f>
        <v>0</v>
      </c>
      <c r="K30" s="166"/>
      <c r="L30" s="165"/>
      <c r="M30" s="166"/>
      <c r="N30" s="165"/>
      <c r="O30" s="167"/>
      <c r="P30" s="37"/>
      <c r="Q30" s="37"/>
      <c r="R30" s="37"/>
      <c r="S30" s="37"/>
      <c r="T30" s="37"/>
      <c r="U30" s="37"/>
      <c r="V30" s="37"/>
      <c r="X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row>
    <row r="31" spans="1:184" ht="10.5" hidden="1" customHeight="1">
      <c r="A31" s="77"/>
      <c r="B31" s="4" t="s">
        <v>74</v>
      </c>
      <c r="C31" s="18"/>
      <c r="D31" s="34"/>
      <c r="E31" s="34"/>
      <c r="F31" s="34"/>
      <c r="G31" s="34"/>
      <c r="H31" s="19"/>
      <c r="I31" s="1"/>
      <c r="J31" s="22"/>
      <c r="K31" s="31"/>
      <c r="L31" s="95"/>
      <c r="M31" s="21"/>
      <c r="N31" s="22"/>
      <c r="O31" s="67"/>
      <c r="P31" s="37"/>
      <c r="Q31" s="37"/>
      <c r="R31" s="37"/>
      <c r="S31" s="37"/>
      <c r="T31" s="37"/>
      <c r="U31" s="1"/>
      <c r="X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row>
    <row r="32" spans="1:184" ht="10.5" hidden="1" customHeight="1">
      <c r="A32" s="77"/>
      <c r="B32" s="4" t="s">
        <v>75</v>
      </c>
      <c r="C32" s="18"/>
      <c r="D32" s="34"/>
      <c r="E32" s="34"/>
      <c r="F32" s="34"/>
      <c r="G32" s="34"/>
      <c r="H32" s="19"/>
      <c r="I32" s="1"/>
      <c r="J32" s="20"/>
      <c r="K32" s="31"/>
      <c r="L32" s="95"/>
      <c r="M32" s="21"/>
      <c r="N32" s="20"/>
      <c r="O32" s="67"/>
      <c r="P32" s="37"/>
      <c r="Q32" s="37"/>
      <c r="R32" s="37"/>
      <c r="S32" s="37"/>
      <c r="T32" s="37"/>
      <c r="U32" s="1"/>
      <c r="X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row>
    <row r="33" spans="1:184" ht="10.5" hidden="1" customHeight="1">
      <c r="A33" s="78"/>
      <c r="B33" s="9" t="s">
        <v>76</v>
      </c>
      <c r="C33" s="23"/>
      <c r="D33" s="35"/>
      <c r="E33" s="35"/>
      <c r="F33" s="35"/>
      <c r="G33" s="35"/>
      <c r="H33" s="24"/>
      <c r="I33" s="1"/>
      <c r="J33" s="25" t="e">
        <f>AND(K15&gt;=$AD$2,#REF!&gt;=$AD$2,K19&gt;=$AD$2,K24&gt;=$AD$2,#REF!&gt;=$AD$2,#REF!&gt;=$AD$2)</f>
        <v>#REF!</v>
      </c>
      <c r="K33" s="32" t="e">
        <f>AND(J30&gt;=N30,J30&gt;=#REF!,J30&gt;=#REF!)</f>
        <v>#REF!</v>
      </c>
      <c r="L33" s="95"/>
      <c r="M33" s="21"/>
      <c r="N33" s="25" t="e">
        <f>AND(O15&gt;=$AD$2,#REF!&gt;=$AD$2,O19&gt;=$AD$2,O24&gt;=$AD$2,#REF!&gt;=$AD$2,#REF!&gt;=$AD$2)</f>
        <v>#REF!</v>
      </c>
      <c r="O33" s="68" t="e">
        <f>AND(N30&gt;=#REF!,N30&gt;=#REF!,N30&gt;=J30)</f>
        <v>#REF!</v>
      </c>
      <c r="P33" s="37"/>
      <c r="Q33" s="37"/>
      <c r="R33" s="37"/>
      <c r="S33" s="37"/>
      <c r="T33" s="37"/>
      <c r="U33" s="1"/>
      <c r="X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row>
    <row r="34" spans="1:184" ht="21.75" customHeight="1">
      <c r="A34" s="79"/>
      <c r="B34" s="39"/>
      <c r="C34" s="37"/>
      <c r="D34" s="37"/>
      <c r="E34" s="37"/>
      <c r="F34" s="37"/>
      <c r="G34" s="37"/>
      <c r="H34" s="37"/>
      <c r="I34" s="96"/>
      <c r="J34" s="97"/>
      <c r="K34" s="97"/>
      <c r="L34" s="97"/>
      <c r="M34" s="37"/>
      <c r="N34" s="97"/>
      <c r="O34" s="72"/>
      <c r="P34" s="37"/>
      <c r="Q34" s="37"/>
      <c r="R34" s="37"/>
      <c r="S34" s="37"/>
      <c r="T34" s="37"/>
      <c r="U34" s="1"/>
      <c r="X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row>
    <row r="35" spans="1:184" ht="57" customHeight="1">
      <c r="A35" s="168" t="s">
        <v>77</v>
      </c>
      <c r="B35" s="169"/>
      <c r="C35" s="169"/>
      <c r="D35" s="169"/>
      <c r="E35" s="169"/>
      <c r="F35" s="169"/>
      <c r="G35" s="169"/>
      <c r="H35" s="169"/>
      <c r="I35" s="96"/>
      <c r="J35" s="159" t="str">
        <f>IF(J30&gt;=0.8,"MEET","NOT MEET")</f>
        <v>NOT MEET</v>
      </c>
      <c r="K35" s="159"/>
      <c r="L35" s="98"/>
      <c r="M35" s="37"/>
      <c r="N35" s="157" t="s">
        <v>78</v>
      </c>
      <c r="O35" s="158"/>
      <c r="P35" s="37"/>
      <c r="Q35" s="37"/>
      <c r="R35" s="37"/>
      <c r="S35" s="37"/>
      <c r="T35" s="37"/>
      <c r="U35" s="1"/>
      <c r="X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row>
    <row r="36" spans="1:184" ht="69.75" customHeight="1">
      <c r="A36" s="168"/>
      <c r="B36" s="169"/>
      <c r="C36" s="169"/>
      <c r="D36" s="169"/>
      <c r="E36" s="169"/>
      <c r="F36" s="169"/>
      <c r="G36" s="169"/>
      <c r="H36" s="169"/>
      <c r="I36" s="37"/>
      <c r="J36" s="159"/>
      <c r="K36" s="159"/>
      <c r="L36" s="98"/>
      <c r="M36" s="37"/>
      <c r="N36" s="157" t="s">
        <v>79</v>
      </c>
      <c r="O36" s="158"/>
      <c r="P36" s="37"/>
      <c r="Q36" s="37"/>
      <c r="R36" s="37"/>
      <c r="S36" s="37"/>
      <c r="T36" s="37"/>
      <c r="U36" s="1"/>
      <c r="X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row>
    <row r="37" spans="1:184" ht="82.5" customHeight="1">
      <c r="A37" s="168"/>
      <c r="B37" s="169"/>
      <c r="C37" s="169"/>
      <c r="D37" s="169"/>
      <c r="E37" s="169"/>
      <c r="F37" s="169"/>
      <c r="G37" s="169"/>
      <c r="H37" s="169"/>
      <c r="I37" s="37"/>
      <c r="J37" s="159"/>
      <c r="K37" s="159"/>
      <c r="L37" s="98"/>
      <c r="M37" s="37"/>
      <c r="N37" s="157" t="s">
        <v>80</v>
      </c>
      <c r="O37" s="158"/>
      <c r="P37" s="37"/>
      <c r="Q37" s="37"/>
      <c r="R37" s="37"/>
      <c r="S37" s="37"/>
      <c r="T37" s="37" t="s">
        <v>81</v>
      </c>
      <c r="U37" s="1"/>
      <c r="X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row>
    <row r="38" spans="1:184" ht="48.75" customHeight="1" thickBot="1">
      <c r="A38" s="170"/>
      <c r="B38" s="171"/>
      <c r="C38" s="171"/>
      <c r="D38" s="171"/>
      <c r="E38" s="171"/>
      <c r="F38" s="171"/>
      <c r="G38" s="171"/>
      <c r="H38" s="171"/>
      <c r="I38" s="71"/>
      <c r="J38" s="160"/>
      <c r="K38" s="160"/>
      <c r="L38" s="70"/>
      <c r="M38" s="71"/>
      <c r="N38" s="160"/>
      <c r="O38" s="161"/>
      <c r="P38" s="37"/>
      <c r="Q38" s="37"/>
      <c r="R38" s="37"/>
      <c r="S38" s="37"/>
      <c r="T38" s="37"/>
      <c r="U38" s="1"/>
      <c r="X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row>
  </sheetData>
  <mergeCells count="32">
    <mergeCell ref="J38:K38"/>
    <mergeCell ref="N38:O38"/>
    <mergeCell ref="A30:E30"/>
    <mergeCell ref="J30:K30"/>
    <mergeCell ref="L30:M30"/>
    <mergeCell ref="N30:O30"/>
    <mergeCell ref="A35:H38"/>
    <mergeCell ref="J35:K35"/>
    <mergeCell ref="N35:O35"/>
    <mergeCell ref="J36:K36"/>
    <mergeCell ref="A27:E27"/>
    <mergeCell ref="J27:K27"/>
    <mergeCell ref="N27:O27"/>
    <mergeCell ref="N36:O36"/>
    <mergeCell ref="J37:K37"/>
    <mergeCell ref="A28:E28"/>
    <mergeCell ref="J28:K28"/>
    <mergeCell ref="N28:O28"/>
    <mergeCell ref="A29:E29"/>
    <mergeCell ref="J29:K29"/>
    <mergeCell ref="N29:O29"/>
    <mergeCell ref="N37:O37"/>
    <mergeCell ref="A23:B23"/>
    <mergeCell ref="A25:E25"/>
    <mergeCell ref="A26:E26"/>
    <mergeCell ref="J26:K26"/>
    <mergeCell ref="N26:O26"/>
    <mergeCell ref="A7:O7"/>
    <mergeCell ref="A8:B8"/>
    <mergeCell ref="A9:B15"/>
    <mergeCell ref="A16:B19"/>
    <mergeCell ref="A20:B22"/>
  </mergeCells>
  <conditionalFormatting sqref="J19:J24">
    <cfRule type="cellIs" dxfId="29" priority="1" stopIfTrue="1" operator="equal">
      <formula>"X"</formula>
    </cfRule>
  </conditionalFormatting>
  <conditionalFormatting sqref="J9:L18">
    <cfRule type="cellIs" dxfId="28" priority="10" stopIfTrue="1" operator="equal">
      <formula>"X"</formula>
    </cfRule>
  </conditionalFormatting>
  <conditionalFormatting sqref="J8:O8 K24:O24">
    <cfRule type="cellIs" dxfId="27" priority="18" stopIfTrue="1" operator="equal">
      <formula>"X"</formula>
    </cfRule>
  </conditionalFormatting>
  <conditionalFormatting sqref="K19:L23">
    <cfRule type="cellIs" dxfId="26" priority="4" stopIfTrue="1" operator="equal">
      <formula>"X"</formula>
    </cfRule>
  </conditionalFormatting>
  <conditionalFormatting sqref="M26:M29">
    <cfRule type="cellIs" dxfId="25" priority="17" stopIfTrue="1" operator="equal">
      <formula>"X"</formula>
    </cfRule>
  </conditionalFormatting>
  <conditionalFormatting sqref="M9:O23">
    <cfRule type="cellIs" dxfId="24" priority="14" stopIfTrue="1" operator="equal">
      <formula>"X"</formula>
    </cfRule>
  </conditionalFormatting>
  <pageMargins left="0.6692913385826772" right="0.78740157480314965" top="0.35433070866141736" bottom="0.47244094488188981" header="0.35433070866141736" footer="0.47244094488188981"/>
  <pageSetup paperSize="8" scale="77" fitToHeight="0" orientation="landscape" r:id="rId1"/>
  <headerFooter alignWithMargins="0"/>
  <rowBreaks count="1" manualBreakCount="1">
    <brk id="2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7274-8DCE-40F2-B5ED-BCAAB96A0597}">
  <sheetPr>
    <pageSetUpPr autoPageBreaks="0" fitToPage="1"/>
  </sheetPr>
  <dimension ref="A1:GB38"/>
  <sheetViews>
    <sheetView showGridLines="0" showOutlineSymbols="0" view="pageBreakPreview" topLeftCell="A7" zoomScaleNormal="70" zoomScaleSheetLayoutView="100" zoomScalePageLayoutView="65" workbookViewId="0">
      <selection activeCell="K12" sqref="K12"/>
    </sheetView>
  </sheetViews>
  <sheetFormatPr defaultColWidth="9" defaultRowHeight="21.75" customHeight="1"/>
  <cols>
    <col min="1" max="1" width="5.5703125" style="1" customWidth="1"/>
    <col min="2" max="2" width="17" style="21" bestFit="1" customWidth="1"/>
    <col min="3" max="3" width="35.5703125" style="1" customWidth="1"/>
    <col min="4" max="4" width="1.5703125" style="1" hidden="1" customWidth="1"/>
    <col min="5" max="5" width="1.28515625" style="1" hidden="1" customWidth="1"/>
    <col min="6" max="6" width="32.85546875" style="1" customWidth="1"/>
    <col min="7" max="7" width="42" style="1" customWidth="1"/>
    <col min="8" max="8" width="10.28515625" style="1" customWidth="1"/>
    <col min="9" max="9" width="0.5703125" style="6" hidden="1" customWidth="1"/>
    <col min="10" max="10" width="13" style="1" customWidth="1"/>
    <col min="11" max="11" width="11.28515625" style="33" customWidth="1"/>
    <col min="12" max="12" width="8.5703125" style="33" customWidth="1"/>
    <col min="13" max="13" width="0.5703125" style="6" hidden="1" customWidth="1"/>
    <col min="14" max="14" width="30.28515625" style="1" customWidth="1"/>
    <col min="15" max="15" width="46.28515625" style="1" customWidth="1"/>
    <col min="16" max="16" width="21.85546875" style="33" customWidth="1"/>
    <col min="17" max="17" width="22.28515625" style="6" customWidth="1"/>
    <col min="18" max="18" width="19.28515625" style="1" customWidth="1"/>
    <col min="19" max="19" width="21" style="1" customWidth="1"/>
    <col min="20" max="20" width="19" style="33" customWidth="1"/>
    <col min="21" max="21" width="22" style="6" customWidth="1"/>
    <col min="22" max="22" width="15" style="1" customWidth="1"/>
    <col min="23" max="23" width="20.5703125" style="1" customWidth="1"/>
    <col min="24" max="24" width="19" style="33" customWidth="1"/>
    <col min="25" max="25" width="17.85546875" style="1" customWidth="1"/>
    <col min="26" max="26" width="16.28515625" style="37" customWidth="1"/>
    <col min="27" max="27" width="10.28515625" style="37" customWidth="1"/>
    <col min="28" max="28" width="9" style="37"/>
    <col min="29" max="29" width="12.5703125" style="37" customWidth="1"/>
    <col min="30" max="30" width="6.28515625" style="37" customWidth="1"/>
    <col min="31" max="31" width="12" style="37" bestFit="1" customWidth="1"/>
    <col min="32" max="32" width="14.28515625" style="37" customWidth="1"/>
    <col min="33" max="184" width="9" style="37"/>
    <col min="185" max="16384" width="9" style="1"/>
  </cols>
  <sheetData>
    <row r="1" spans="1:32" ht="12" hidden="1" thickBot="1">
      <c r="A1" s="2"/>
      <c r="B1" s="3">
        <v>0</v>
      </c>
      <c r="C1" s="4" t="s">
        <v>0</v>
      </c>
      <c r="D1" s="5"/>
      <c r="E1" s="5"/>
      <c r="F1" s="5"/>
      <c r="G1" s="5"/>
      <c r="H1" s="5"/>
      <c r="J1" s="2"/>
      <c r="K1" s="27"/>
      <c r="N1" s="2"/>
      <c r="O1" s="5"/>
      <c r="P1" s="37" t="s">
        <v>1</v>
      </c>
      <c r="Q1" s="37"/>
      <c r="R1" s="37" t="s">
        <v>2</v>
      </c>
      <c r="S1" s="37"/>
      <c r="T1" s="37">
        <v>0.69</v>
      </c>
      <c r="U1" s="37" t="s">
        <v>3</v>
      </c>
      <c r="V1" s="37" t="s">
        <v>4</v>
      </c>
      <c r="W1" s="37"/>
      <c r="X1" s="61"/>
      <c r="Z1" s="37" t="s">
        <v>1</v>
      </c>
      <c r="AB1" s="37" t="s">
        <v>2</v>
      </c>
      <c r="AC1" s="38">
        <v>0</v>
      </c>
      <c r="AD1" s="38">
        <v>0.49</v>
      </c>
      <c r="AE1" s="37" t="s">
        <v>3</v>
      </c>
      <c r="AF1" s="37" t="s">
        <v>5</v>
      </c>
    </row>
    <row r="2" spans="1:32" ht="12" hidden="1" thickBot="1">
      <c r="A2" s="2"/>
      <c r="B2" s="3">
        <v>1</v>
      </c>
      <c r="C2" s="4" t="s">
        <v>6</v>
      </c>
      <c r="D2" s="5"/>
      <c r="E2" s="5"/>
      <c r="F2" s="5"/>
      <c r="G2" s="5"/>
      <c r="H2" s="5"/>
      <c r="J2" s="2"/>
      <c r="K2" s="27"/>
      <c r="N2" s="2"/>
      <c r="O2" s="5"/>
      <c r="P2" s="37">
        <v>0</v>
      </c>
      <c r="Q2" s="37">
        <v>0</v>
      </c>
      <c r="R2" s="37" t="s">
        <v>7</v>
      </c>
      <c r="S2" s="37">
        <v>0</v>
      </c>
      <c r="T2" s="37">
        <v>0.79</v>
      </c>
      <c r="U2" s="37" t="s">
        <v>8</v>
      </c>
      <c r="V2" s="37" t="s">
        <v>9</v>
      </c>
      <c r="W2" s="37"/>
      <c r="X2" s="61"/>
      <c r="Z2" s="38">
        <v>0</v>
      </c>
      <c r="AA2" s="39">
        <v>0</v>
      </c>
      <c r="AB2" s="37" t="s">
        <v>0</v>
      </c>
      <c r="AC2" s="38">
        <v>0.5</v>
      </c>
      <c r="AD2" s="38">
        <v>0.59</v>
      </c>
      <c r="AE2" s="37" t="s">
        <v>8</v>
      </c>
      <c r="AF2" s="37" t="s">
        <v>10</v>
      </c>
    </row>
    <row r="3" spans="1:32" ht="12" hidden="1" thickBot="1">
      <c r="A3" s="2"/>
      <c r="B3" s="3">
        <v>2</v>
      </c>
      <c r="C3" s="4" t="s">
        <v>11</v>
      </c>
      <c r="D3" s="5"/>
      <c r="E3" s="5"/>
      <c r="F3" s="5"/>
      <c r="G3" s="5"/>
      <c r="H3" s="5"/>
      <c r="J3" s="2"/>
      <c r="K3" s="27"/>
      <c r="N3" s="2"/>
      <c r="O3" s="5"/>
      <c r="P3" s="37">
        <v>0.5</v>
      </c>
      <c r="Q3" s="37">
        <v>1</v>
      </c>
      <c r="R3" s="37" t="s">
        <v>12</v>
      </c>
      <c r="S3" s="37">
        <v>0.7</v>
      </c>
      <c r="T3" s="37">
        <v>1</v>
      </c>
      <c r="U3" s="37" t="s">
        <v>13</v>
      </c>
      <c r="V3" s="37" t="s">
        <v>14</v>
      </c>
      <c r="W3" s="37"/>
      <c r="X3" s="61"/>
      <c r="Z3" s="38">
        <v>0.5</v>
      </c>
      <c r="AA3" s="39">
        <v>1</v>
      </c>
      <c r="AB3" s="37" t="s">
        <v>15</v>
      </c>
      <c r="AC3" s="38">
        <v>0.6</v>
      </c>
      <c r="AD3" s="38">
        <v>0.79</v>
      </c>
      <c r="AE3" s="37" t="s">
        <v>8</v>
      </c>
      <c r="AF3" s="37" t="s">
        <v>16</v>
      </c>
    </row>
    <row r="4" spans="1:32" ht="12" hidden="1" thickBot="1">
      <c r="A4" s="2"/>
      <c r="B4" s="3">
        <v>3</v>
      </c>
      <c r="C4" s="4" t="s">
        <v>17</v>
      </c>
      <c r="D4" s="5"/>
      <c r="E4" s="5"/>
      <c r="F4" s="5"/>
      <c r="G4" s="5"/>
      <c r="H4" s="5"/>
      <c r="J4" s="2"/>
      <c r="K4" s="27"/>
      <c r="N4" s="2"/>
      <c r="O4" s="5"/>
      <c r="P4" s="37">
        <v>0.75</v>
      </c>
      <c r="Q4" s="37">
        <v>2</v>
      </c>
      <c r="R4" s="37" t="s">
        <v>18</v>
      </c>
      <c r="S4" s="37">
        <v>0.8</v>
      </c>
      <c r="T4" s="37">
        <v>110</v>
      </c>
      <c r="U4" s="37" t="s">
        <v>19</v>
      </c>
      <c r="V4" s="37" t="s">
        <v>20</v>
      </c>
      <c r="W4" s="37"/>
      <c r="X4" s="61"/>
      <c r="Z4" s="38">
        <v>0.75</v>
      </c>
      <c r="AA4" s="39">
        <v>2</v>
      </c>
      <c r="AB4" s="37" t="s">
        <v>15</v>
      </c>
      <c r="AC4" s="38">
        <v>0.8</v>
      </c>
      <c r="AD4" s="37">
        <v>100</v>
      </c>
      <c r="AE4" s="37" t="s">
        <v>13</v>
      </c>
      <c r="AF4" s="37" t="s">
        <v>21</v>
      </c>
    </row>
    <row r="5" spans="1:32" ht="12" hidden="1" thickBot="1">
      <c r="A5" s="2"/>
      <c r="B5" s="3"/>
      <c r="C5" s="4"/>
      <c r="D5" s="5"/>
      <c r="E5" s="5"/>
      <c r="F5" s="5"/>
      <c r="G5" s="5"/>
      <c r="H5" s="5"/>
      <c r="J5" s="2"/>
      <c r="K5" s="27"/>
      <c r="N5" s="2"/>
      <c r="O5" s="5"/>
      <c r="P5" s="37">
        <v>1</v>
      </c>
      <c r="Q5" s="37">
        <v>3</v>
      </c>
      <c r="R5" s="37" t="s">
        <v>22</v>
      </c>
      <c r="S5" s="37">
        <v>1.01</v>
      </c>
      <c r="T5" s="37"/>
      <c r="U5" s="37"/>
      <c r="V5" s="37"/>
      <c r="W5" s="37"/>
      <c r="X5" s="61"/>
      <c r="Z5" s="38">
        <v>1</v>
      </c>
      <c r="AA5" s="39">
        <v>3</v>
      </c>
      <c r="AB5" s="37" t="s">
        <v>17</v>
      </c>
    </row>
    <row r="6" spans="1:32" ht="12" hidden="1" thickBot="1">
      <c r="A6" s="7"/>
      <c r="B6" s="8"/>
      <c r="C6" s="9"/>
      <c r="D6" s="10"/>
      <c r="E6" s="10"/>
      <c r="F6" s="10"/>
      <c r="G6" s="10"/>
      <c r="H6" s="10"/>
      <c r="J6" s="7"/>
      <c r="K6" s="28"/>
      <c r="N6" s="7"/>
      <c r="O6" s="10"/>
      <c r="P6" s="37">
        <v>1</v>
      </c>
      <c r="Q6" s="37" t="s">
        <v>23</v>
      </c>
      <c r="R6" s="37" t="s">
        <v>2</v>
      </c>
      <c r="S6" s="37"/>
      <c r="T6" s="37"/>
      <c r="U6" s="37"/>
      <c r="V6" s="37"/>
      <c r="W6" s="37"/>
      <c r="X6" s="61"/>
      <c r="Z6" s="38">
        <v>1</v>
      </c>
      <c r="AA6" s="39" t="s">
        <v>23</v>
      </c>
      <c r="AB6" s="37" t="s">
        <v>2</v>
      </c>
    </row>
    <row r="7" spans="1:32" ht="21" customHeight="1">
      <c r="A7" s="131" t="s">
        <v>98</v>
      </c>
      <c r="B7" s="132"/>
      <c r="C7" s="132"/>
      <c r="D7" s="132"/>
      <c r="E7" s="132"/>
      <c r="F7" s="132"/>
      <c r="G7" s="132"/>
      <c r="H7" s="132"/>
      <c r="I7" s="132"/>
      <c r="J7" s="132"/>
      <c r="K7" s="132"/>
      <c r="L7" s="132"/>
      <c r="M7" s="132"/>
      <c r="N7" s="132"/>
      <c r="O7" s="133"/>
      <c r="P7" s="42"/>
      <c r="Q7" s="42"/>
      <c r="R7" s="42"/>
      <c r="S7" s="42"/>
      <c r="T7" s="42"/>
      <c r="U7" s="42"/>
      <c r="V7" s="42"/>
      <c r="W7" s="42"/>
      <c r="X7" s="62"/>
      <c r="Y7" s="37"/>
      <c r="AA7" s="38"/>
      <c r="AB7" s="39"/>
    </row>
    <row r="8" spans="1:32" s="4" customFormat="1" ht="57" customHeight="1">
      <c r="A8" s="134"/>
      <c r="B8" s="135"/>
      <c r="C8" s="43" t="s">
        <v>24</v>
      </c>
      <c r="D8" s="43"/>
      <c r="E8" s="43"/>
      <c r="F8" s="43" t="s">
        <v>25</v>
      </c>
      <c r="G8" s="43" t="s">
        <v>26</v>
      </c>
      <c r="H8" s="44" t="s">
        <v>27</v>
      </c>
      <c r="I8" s="88"/>
      <c r="J8" s="26" t="s">
        <v>28</v>
      </c>
      <c r="K8" s="45" t="s">
        <v>29</v>
      </c>
      <c r="L8" s="89" t="s">
        <v>30</v>
      </c>
      <c r="M8" s="90"/>
      <c r="N8" s="46" t="s">
        <v>31</v>
      </c>
      <c r="O8" s="63" t="s">
        <v>32</v>
      </c>
      <c r="P8" s="40"/>
      <c r="Q8" s="37"/>
      <c r="R8" s="37"/>
      <c r="S8" s="37"/>
      <c r="T8" s="37"/>
      <c r="U8" s="37"/>
      <c r="V8" s="37"/>
      <c r="W8" s="37"/>
      <c r="X8" s="37"/>
      <c r="Y8" s="37"/>
      <c r="Z8" s="37"/>
      <c r="AA8" s="37"/>
      <c r="AB8" s="37"/>
      <c r="AC8" s="37"/>
      <c r="AD8" s="37"/>
      <c r="AE8" s="37"/>
      <c r="AF8" s="37"/>
    </row>
    <row r="9" spans="1:32" s="4" customFormat="1" ht="54.75" customHeight="1">
      <c r="A9" s="136" t="s">
        <v>33</v>
      </c>
      <c r="B9" s="137"/>
      <c r="C9" s="83" t="s">
        <v>93</v>
      </c>
      <c r="D9" s="48"/>
      <c r="E9" s="49"/>
      <c r="F9" s="83" t="s">
        <v>34</v>
      </c>
      <c r="G9" s="83" t="s">
        <v>35</v>
      </c>
      <c r="H9" s="84">
        <v>0.15</v>
      </c>
      <c r="I9" s="91"/>
      <c r="J9" s="85"/>
      <c r="K9" s="86">
        <f t="shared" ref="K9:K14" si="0">H9*L9</f>
        <v>0</v>
      </c>
      <c r="L9" s="86">
        <f t="shared" ref="L9:L14" si="1">IF(J9=$Q$2,$P$2,(IF(J9=$Q$3,$P$3,IF(J9=$Q$4,$P$4,IF(J9=$Q$5,$P$5,IF(J9=$Q$6,$P$6))))))</f>
        <v>0</v>
      </c>
      <c r="M9" s="12"/>
      <c r="N9" s="85"/>
      <c r="O9" s="87"/>
      <c r="P9" s="39"/>
      <c r="Q9" s="37"/>
      <c r="R9" s="37"/>
      <c r="S9" s="37"/>
      <c r="T9" s="37"/>
      <c r="U9" s="37"/>
      <c r="V9" s="37"/>
      <c r="W9" s="37"/>
      <c r="X9" s="37"/>
      <c r="Y9" s="37"/>
      <c r="Z9" s="37"/>
      <c r="AA9" s="37"/>
      <c r="AB9" s="37"/>
      <c r="AC9" s="37"/>
      <c r="AD9" s="37"/>
      <c r="AE9" s="37"/>
      <c r="AF9" s="37"/>
    </row>
    <row r="10" spans="1:32" s="4" customFormat="1" ht="138.75" customHeight="1">
      <c r="A10" s="136"/>
      <c r="B10" s="137"/>
      <c r="C10" s="69" t="s">
        <v>36</v>
      </c>
      <c r="D10" s="48"/>
      <c r="E10" s="49"/>
      <c r="F10" s="69" t="s">
        <v>37</v>
      </c>
      <c r="G10" s="69" t="s">
        <v>38</v>
      </c>
      <c r="H10" s="50">
        <v>0.05</v>
      </c>
      <c r="I10" s="91"/>
      <c r="J10" s="11"/>
      <c r="K10" s="29">
        <f t="shared" si="0"/>
        <v>0</v>
      </c>
      <c r="L10" s="29">
        <f t="shared" si="1"/>
        <v>0</v>
      </c>
      <c r="M10" s="12"/>
      <c r="N10" s="11"/>
      <c r="O10" s="64"/>
      <c r="P10" s="39"/>
      <c r="Q10" s="37"/>
      <c r="R10" s="37"/>
      <c r="S10" s="37"/>
      <c r="T10" s="37"/>
      <c r="U10" s="37"/>
      <c r="V10" s="37"/>
      <c r="W10" s="37"/>
      <c r="X10" s="37"/>
      <c r="Y10" s="37"/>
      <c r="Z10" s="37"/>
      <c r="AA10" s="37"/>
      <c r="AB10" s="37"/>
      <c r="AC10" s="37"/>
      <c r="AD10" s="37"/>
      <c r="AE10" s="37"/>
      <c r="AF10" s="37"/>
    </row>
    <row r="11" spans="1:32" s="4" customFormat="1" ht="106.5" customHeight="1">
      <c r="A11" s="136"/>
      <c r="B11" s="137"/>
      <c r="C11" s="81" t="s">
        <v>39</v>
      </c>
      <c r="D11" s="48"/>
      <c r="E11" s="49"/>
      <c r="F11" s="81" t="s">
        <v>82</v>
      </c>
      <c r="G11" s="81" t="s">
        <v>41</v>
      </c>
      <c r="H11" s="50">
        <v>0.15</v>
      </c>
      <c r="I11" s="91"/>
      <c r="J11" s="11"/>
      <c r="K11" s="29">
        <f t="shared" si="0"/>
        <v>0</v>
      </c>
      <c r="L11" s="29">
        <f t="shared" si="1"/>
        <v>0</v>
      </c>
      <c r="M11" s="12"/>
      <c r="N11" s="11"/>
      <c r="O11" s="64"/>
      <c r="P11" s="39"/>
      <c r="Q11" s="37"/>
      <c r="R11" s="37"/>
      <c r="S11" s="37"/>
      <c r="T11" s="37"/>
      <c r="U11" s="37"/>
      <c r="V11" s="37"/>
      <c r="W11" s="37"/>
      <c r="X11" s="37"/>
      <c r="Y11" s="37"/>
      <c r="Z11" s="37"/>
      <c r="AA11" s="37"/>
      <c r="AB11" s="37"/>
      <c r="AC11" s="37"/>
      <c r="AD11" s="37"/>
      <c r="AE11" s="37"/>
      <c r="AF11" s="37"/>
    </row>
    <row r="12" spans="1:32" s="4" customFormat="1" ht="233.65" customHeight="1">
      <c r="A12" s="136"/>
      <c r="B12" s="137"/>
      <c r="C12" s="73" t="s">
        <v>42</v>
      </c>
      <c r="D12" s="74"/>
      <c r="E12" s="49"/>
      <c r="F12" s="73" t="s">
        <v>83</v>
      </c>
      <c r="G12" s="69" t="s">
        <v>44</v>
      </c>
      <c r="H12" s="50">
        <v>0.35</v>
      </c>
      <c r="I12" s="91"/>
      <c r="J12" s="11"/>
      <c r="K12" s="29">
        <f t="shared" si="0"/>
        <v>0</v>
      </c>
      <c r="L12" s="29">
        <f t="shared" si="1"/>
        <v>0</v>
      </c>
      <c r="M12" s="12"/>
      <c r="N12" s="11"/>
      <c r="O12" s="64"/>
      <c r="P12" s="39"/>
      <c r="Q12" s="37"/>
      <c r="R12" s="37"/>
      <c r="S12" s="37"/>
      <c r="T12" s="37"/>
      <c r="U12" s="37"/>
      <c r="V12" s="37"/>
      <c r="W12" s="37"/>
      <c r="X12" s="37"/>
      <c r="Y12" s="37"/>
      <c r="Z12" s="37"/>
      <c r="AA12" s="37"/>
      <c r="AB12" s="37"/>
      <c r="AC12" s="37"/>
      <c r="AD12" s="37"/>
      <c r="AE12" s="37"/>
      <c r="AF12" s="37"/>
    </row>
    <row r="13" spans="1:32" s="4" customFormat="1" ht="230.25" customHeight="1">
      <c r="A13" s="136"/>
      <c r="B13" s="137"/>
      <c r="C13" s="73" t="s">
        <v>45</v>
      </c>
      <c r="D13" s="74"/>
      <c r="E13" s="49"/>
      <c r="F13" s="69" t="s">
        <v>46</v>
      </c>
      <c r="G13" s="69" t="s">
        <v>47</v>
      </c>
      <c r="H13" s="50">
        <v>0.25</v>
      </c>
      <c r="I13" s="91"/>
      <c r="J13" s="11"/>
      <c r="K13" s="29">
        <f t="shared" si="0"/>
        <v>0</v>
      </c>
      <c r="L13" s="29">
        <f t="shared" si="1"/>
        <v>0</v>
      </c>
      <c r="M13" s="12"/>
      <c r="N13" s="11"/>
      <c r="O13" s="64"/>
      <c r="P13" s="39"/>
      <c r="Q13" s="37"/>
      <c r="R13" s="37"/>
      <c r="S13" s="37"/>
      <c r="T13" s="37"/>
      <c r="U13" s="37"/>
      <c r="V13" s="37"/>
      <c r="W13" s="37"/>
      <c r="X13" s="37"/>
      <c r="Y13" s="37"/>
      <c r="Z13" s="37"/>
      <c r="AA13" s="37"/>
      <c r="AB13" s="37"/>
      <c r="AC13" s="37"/>
      <c r="AD13" s="37"/>
      <c r="AE13" s="37"/>
      <c r="AF13" s="37"/>
    </row>
    <row r="14" spans="1:32" s="4" customFormat="1" ht="142.5" customHeight="1">
      <c r="A14" s="136"/>
      <c r="B14" s="137"/>
      <c r="C14" s="69" t="s">
        <v>48</v>
      </c>
      <c r="D14" s="48"/>
      <c r="E14" s="47"/>
      <c r="F14" s="69" t="s">
        <v>49</v>
      </c>
      <c r="G14" s="69" t="s">
        <v>50</v>
      </c>
      <c r="H14" s="50">
        <v>0.05</v>
      </c>
      <c r="I14" s="91"/>
      <c r="J14" s="11"/>
      <c r="K14" s="29">
        <f t="shared" si="0"/>
        <v>0</v>
      </c>
      <c r="L14" s="29">
        <f t="shared" si="1"/>
        <v>0</v>
      </c>
      <c r="M14" s="12"/>
      <c r="N14" s="11"/>
      <c r="O14" s="65"/>
      <c r="P14" s="39"/>
      <c r="Q14" s="37"/>
      <c r="R14" s="37"/>
      <c r="S14" s="37"/>
      <c r="T14" s="37"/>
      <c r="U14" s="37"/>
      <c r="V14" s="37"/>
      <c r="W14" s="37"/>
      <c r="X14" s="37"/>
      <c r="Y14" s="37"/>
      <c r="Z14" s="37"/>
      <c r="AA14" s="37"/>
      <c r="AB14" s="37"/>
      <c r="AC14" s="37"/>
      <c r="AD14" s="37"/>
      <c r="AE14" s="37"/>
      <c r="AF14" s="37"/>
    </row>
    <row r="15" spans="1:32" s="4" customFormat="1" ht="21" customHeight="1" thickBot="1">
      <c r="A15" s="138"/>
      <c r="B15" s="139"/>
      <c r="C15" s="99" t="s">
        <v>51</v>
      </c>
      <c r="D15" s="99"/>
      <c r="E15" s="100"/>
      <c r="F15" s="100"/>
      <c r="G15" s="100"/>
      <c r="H15" s="101">
        <f>SUM(H9:H14)</f>
        <v>1</v>
      </c>
      <c r="I15" s="102"/>
      <c r="J15" s="103" t="str">
        <f>IF(AND(K15&gt;=$AC$1,K15&lt;=$AD$1), $AE$1, IF(AND(K15&gt;$AC$1,K15&lt;=$AD$2), $AE$2, IF(AND(K15&gt;$AC$2,K15&lt;=$AD$3), $AE$3, IF(K15&gt;$AC$3,$AE$4))))</f>
        <v>NOT MEET</v>
      </c>
      <c r="K15" s="104">
        <f>SUM(K9:K14)</f>
        <v>0</v>
      </c>
      <c r="L15" s="105">
        <f>$H15*K15</f>
        <v>0</v>
      </c>
      <c r="M15" s="106"/>
      <c r="N15" s="103"/>
      <c r="O15" s="107"/>
      <c r="P15" s="39"/>
      <c r="Q15" s="37"/>
      <c r="R15" s="37"/>
      <c r="S15" s="37"/>
      <c r="T15" s="37"/>
      <c r="U15" s="37"/>
      <c r="V15" s="37"/>
      <c r="W15" s="37"/>
      <c r="X15" s="37"/>
      <c r="Y15" s="37"/>
      <c r="Z15" s="37"/>
      <c r="AA15" s="37"/>
      <c r="AB15" s="37"/>
      <c r="AC15" s="37"/>
      <c r="AD15" s="37"/>
      <c r="AE15" s="37"/>
      <c r="AF15" s="37"/>
    </row>
    <row r="16" spans="1:32" s="4" customFormat="1" ht="141" customHeight="1">
      <c r="A16" s="140" t="s">
        <v>52</v>
      </c>
      <c r="B16" s="141"/>
      <c r="C16" s="108" t="s">
        <v>53</v>
      </c>
      <c r="D16" s="109" t="s">
        <v>54</v>
      </c>
      <c r="E16" s="110"/>
      <c r="F16" s="111" t="s">
        <v>55</v>
      </c>
      <c r="G16" s="111" t="s">
        <v>56</v>
      </c>
      <c r="H16" s="112">
        <v>0.5</v>
      </c>
      <c r="I16" s="113"/>
      <c r="J16" s="114"/>
      <c r="K16" s="115">
        <f>H16*L16</f>
        <v>0</v>
      </c>
      <c r="L16" s="115">
        <f>IF(J16=$Q$2,$P$2,(IF(J16=$Q$3,$P$3,IF(J16=$Q$4,$P$4,IF(J16=$Q$5,$P$5,IF(J16=$Q$6,$P$6))))))</f>
        <v>0</v>
      </c>
      <c r="M16" s="116"/>
      <c r="N16" s="114"/>
      <c r="O16" s="117"/>
      <c r="P16" s="51"/>
      <c r="Q16" s="37"/>
      <c r="R16" s="37"/>
      <c r="S16" s="37"/>
      <c r="T16" s="37"/>
      <c r="U16" s="37"/>
      <c r="V16" s="37"/>
      <c r="W16" s="37"/>
      <c r="X16" s="37"/>
      <c r="Y16" s="37"/>
      <c r="Z16" s="37"/>
      <c r="AA16" s="37"/>
      <c r="AB16" s="37"/>
      <c r="AC16" s="37"/>
      <c r="AD16" s="37"/>
      <c r="AE16" s="37"/>
      <c r="AF16" s="37"/>
    </row>
    <row r="17" spans="1:184" s="4" customFormat="1" ht="261" customHeight="1">
      <c r="A17" s="136"/>
      <c r="B17" s="137"/>
      <c r="C17" s="73" t="s">
        <v>57</v>
      </c>
      <c r="D17" s="74"/>
      <c r="E17" s="49"/>
      <c r="F17" s="80" t="s">
        <v>84</v>
      </c>
      <c r="G17" s="80" t="s">
        <v>59</v>
      </c>
      <c r="H17" s="50">
        <v>0.25</v>
      </c>
      <c r="I17" s="91"/>
      <c r="J17" s="11"/>
      <c r="K17" s="29">
        <f>H17*L17</f>
        <v>0</v>
      </c>
      <c r="L17" s="29">
        <f>IF(J17=$Q$2,$P$2,(IF(J17=$Q$3,$P$3,IF(J17=$Q$4,$P$4,IF(J17=$Q$5,$P$5,IF(J17=$Q$6,$P$6))))))</f>
        <v>0</v>
      </c>
      <c r="M17" s="12"/>
      <c r="N17" s="11"/>
      <c r="O17" s="65"/>
      <c r="P17" s="51"/>
      <c r="Q17" s="37"/>
      <c r="R17" s="37"/>
      <c r="S17" s="37"/>
      <c r="T17" s="37"/>
      <c r="U17" s="37"/>
      <c r="V17" s="37"/>
    </row>
    <row r="18" spans="1:184" s="4" customFormat="1" ht="131.25" customHeight="1">
      <c r="A18" s="136"/>
      <c r="B18" s="137"/>
      <c r="C18" s="73" t="s">
        <v>60</v>
      </c>
      <c r="D18" s="74"/>
      <c r="E18" s="49"/>
      <c r="F18" s="69" t="s">
        <v>61</v>
      </c>
      <c r="G18" s="69" t="s">
        <v>62</v>
      </c>
      <c r="H18" s="50">
        <v>0.25</v>
      </c>
      <c r="I18" s="91"/>
      <c r="J18" s="11"/>
      <c r="K18" s="29">
        <f>H18*L18</f>
        <v>0</v>
      </c>
      <c r="L18" s="29">
        <f>IF(J18=$Q$2,$P$2,(IF(J18=$Q$3,$P$3,IF(J18=$Q$4,$P$4,IF(J18=$Q$5,$P$5,IF(J18=$Q$6,$P$6))))))</f>
        <v>0</v>
      </c>
      <c r="M18" s="12"/>
      <c r="N18" s="11"/>
      <c r="O18" s="65"/>
      <c r="P18" s="51"/>
      <c r="Q18" s="37"/>
      <c r="R18" s="37"/>
      <c r="S18" s="37"/>
      <c r="T18" s="37"/>
      <c r="U18" s="37"/>
      <c r="V18" s="37"/>
    </row>
    <row r="19" spans="1:184" s="16" customFormat="1" ht="38.25" customHeight="1">
      <c r="A19" s="142"/>
      <c r="B19" s="143"/>
      <c r="C19" s="13" t="s">
        <v>51</v>
      </c>
      <c r="D19" s="13"/>
      <c r="E19" s="36"/>
      <c r="F19" s="36"/>
      <c r="G19" s="36"/>
      <c r="H19" s="52">
        <f>SUM(H16:I18)</f>
        <v>1</v>
      </c>
      <c r="I19" s="13"/>
      <c r="J19" s="14" t="str">
        <f>IF(AND(K19&gt;=$AC$1,K19&lt;=$AD$1), $AE$1, IF(AND(K19&gt;$AC$1,K19&lt;=$AD$2), $AE$2, IF(AND(K19&gt;$AC$2,K19&lt;=$AD$3), $AE$3, IF(K19&gt;$AC$3,$AE$4))))</f>
        <v>NOT MEET</v>
      </c>
      <c r="K19" s="30">
        <f>SUM(K16:K18)</f>
        <v>0</v>
      </c>
      <c r="L19" s="60">
        <f>$H19*K19</f>
        <v>0</v>
      </c>
      <c r="M19" s="15"/>
      <c r="N19" s="14"/>
      <c r="O19" s="66"/>
      <c r="P19" s="41"/>
      <c r="Q19" s="42"/>
      <c r="R19" s="42"/>
      <c r="S19" s="42"/>
      <c r="T19" s="42"/>
      <c r="U19" s="42"/>
      <c r="V19" s="42"/>
    </row>
    <row r="20" spans="1:184" s="16" customFormat="1" ht="94.5" customHeight="1">
      <c r="A20" s="144" t="s">
        <v>63</v>
      </c>
      <c r="B20" s="145"/>
      <c r="C20" s="73" t="s">
        <v>64</v>
      </c>
      <c r="D20" s="47" t="s">
        <v>65</v>
      </c>
      <c r="E20" s="73" t="s">
        <v>64</v>
      </c>
      <c r="F20" s="73" t="s">
        <v>66</v>
      </c>
      <c r="G20" s="73" t="s">
        <v>90</v>
      </c>
      <c r="H20" s="50">
        <v>0.8</v>
      </c>
      <c r="I20" s="91"/>
      <c r="J20" s="11"/>
      <c r="K20" s="29">
        <f>H20*L20</f>
        <v>0</v>
      </c>
      <c r="L20" s="29">
        <f>IF(J20=$Q$2,$P$2,(IF(J20=$Q$3,$P$3,IF(J20=$Q$4,$P$4,IF(J20=$Q$5,$P$5,IF(J20=$Q$6,$P$6))))))</f>
        <v>0</v>
      </c>
      <c r="M20" s="12"/>
      <c r="N20" s="11"/>
      <c r="O20" s="65"/>
      <c r="P20" s="41"/>
      <c r="Q20" s="42"/>
      <c r="R20" s="42"/>
      <c r="S20" s="42"/>
      <c r="T20" s="42"/>
      <c r="U20" s="42"/>
      <c r="V20" s="42"/>
    </row>
    <row r="21" spans="1:184" s="16" customFormat="1" ht="49.5" customHeight="1">
      <c r="A21" s="136"/>
      <c r="B21" s="137"/>
      <c r="C21" s="73" t="s">
        <v>67</v>
      </c>
      <c r="D21" s="47" t="s">
        <v>68</v>
      </c>
      <c r="E21" s="73" t="s">
        <v>67</v>
      </c>
      <c r="F21" s="73" t="s">
        <v>91</v>
      </c>
      <c r="G21" s="73" t="s">
        <v>68</v>
      </c>
      <c r="H21" s="50">
        <v>0.2</v>
      </c>
      <c r="I21" s="91"/>
      <c r="J21" s="11"/>
      <c r="K21" s="29">
        <f>H21*L21</f>
        <v>0</v>
      </c>
      <c r="L21" s="29">
        <f>IF(J21=$Q$2,$P$2,(IF(J21=$Q$3,$P$3,IF(J21=$Q$4,$P$4,IF(J21=$Q$5,$P$5,IF(J21=$Q$6,$P$6))))))</f>
        <v>0</v>
      </c>
      <c r="M21" s="12"/>
      <c r="N21" s="11"/>
      <c r="O21" s="65"/>
      <c r="P21" s="41"/>
      <c r="Q21" s="42"/>
      <c r="R21" s="42"/>
      <c r="S21" s="42"/>
      <c r="T21" s="42"/>
      <c r="U21" s="42"/>
      <c r="V21" s="42"/>
    </row>
    <row r="22" spans="1:184" s="16" customFormat="1" ht="28.5" customHeight="1">
      <c r="A22" s="142"/>
      <c r="B22" s="143"/>
      <c r="C22" s="13" t="s">
        <v>51</v>
      </c>
      <c r="D22" s="13"/>
      <c r="E22" s="36"/>
      <c r="F22" s="36"/>
      <c r="G22" s="36"/>
      <c r="H22" s="52">
        <f>SUM(H20:H21)</f>
        <v>1</v>
      </c>
      <c r="I22" s="92"/>
      <c r="J22" s="14" t="str">
        <f>IF(AND(K22&gt;=$AC$1,K22&lt;=$AD$1), $AE$1, IF(AND(K22&gt;$AC$1,K22&lt;=$AD$2), $AE$2, IF(AND(K22&gt;$AC$2,K22&lt;=$AD$3), $AE$3, IF(K22&gt;$AC$3,$AE$4))))</f>
        <v>NOT MEET</v>
      </c>
      <c r="K22" s="30">
        <f>SUM(K20:K21)</f>
        <v>0</v>
      </c>
      <c r="L22" s="60">
        <f>$H22*K22</f>
        <v>0</v>
      </c>
      <c r="M22" s="15"/>
      <c r="N22" s="14"/>
      <c r="O22" s="66"/>
      <c r="P22" s="41"/>
      <c r="Q22" s="42"/>
      <c r="R22" s="42"/>
      <c r="S22" s="42"/>
      <c r="T22" s="42"/>
      <c r="U22" s="42"/>
      <c r="V22" s="42"/>
    </row>
    <row r="23" spans="1:184" s="16" customFormat="1" ht="145.5" customHeight="1">
      <c r="A23" s="146" t="s">
        <v>69</v>
      </c>
      <c r="B23" s="147"/>
      <c r="C23" s="73" t="s">
        <v>70</v>
      </c>
      <c r="D23" s="47"/>
      <c r="E23" s="47"/>
      <c r="F23" s="75" t="s">
        <v>71</v>
      </c>
      <c r="G23" s="75" t="s">
        <v>92</v>
      </c>
      <c r="H23" s="76">
        <v>1</v>
      </c>
      <c r="I23" s="91"/>
      <c r="J23" s="11"/>
      <c r="K23" s="29">
        <f>H23*L23</f>
        <v>0</v>
      </c>
      <c r="L23" s="29">
        <f>IF(J23=$Q$2,$P$2,(IF(J23=$Q$3,$P$3,IF(J23=$Q$4,$P$4,IF(J23=$Q$5,$P$5,IF(J23=$Q$6,$P$6))))))</f>
        <v>0</v>
      </c>
      <c r="M23" s="12"/>
      <c r="N23" s="11"/>
      <c r="O23" s="65"/>
      <c r="P23" s="41"/>
      <c r="Q23" s="42"/>
      <c r="R23" s="42"/>
      <c r="S23" s="42"/>
      <c r="T23" s="42"/>
      <c r="U23" s="42"/>
      <c r="V23" s="42"/>
    </row>
    <row r="24" spans="1:184" s="16" customFormat="1" ht="24.75" customHeight="1" thickBot="1">
      <c r="A24" s="118"/>
      <c r="B24" s="119"/>
      <c r="C24" s="99" t="s">
        <v>51</v>
      </c>
      <c r="D24" s="99"/>
      <c r="E24" s="100"/>
      <c r="F24" s="100"/>
      <c r="G24" s="100"/>
      <c r="H24" s="120">
        <f>SUM(H23:H23)</f>
        <v>1</v>
      </c>
      <c r="I24" s="102"/>
      <c r="J24" s="103" t="str">
        <f>IF(AND(K24&gt;=$AC$1,K24&lt;=$AD$1), $AE$1, IF(AND(K24&gt;$AC$1,K24&lt;=$AD$2), $AE$2, IF(AND(K24&gt;$AC$2,K24&lt;=$AD$3), $AE$3, IF(K24&gt;$AC$3,$AE$4))))</f>
        <v>NOT MEET</v>
      </c>
      <c r="K24" s="104">
        <f>SUM(K23:K23)</f>
        <v>0</v>
      </c>
      <c r="L24" s="121">
        <f>$H24*K24</f>
        <v>0</v>
      </c>
      <c r="M24" s="106"/>
      <c r="N24" s="103"/>
      <c r="O24" s="107"/>
      <c r="P24" s="41"/>
      <c r="Q24" s="42"/>
      <c r="R24" s="42"/>
      <c r="S24" s="42"/>
      <c r="T24" s="42"/>
      <c r="U24" s="42"/>
      <c r="V24" s="42"/>
    </row>
    <row r="25" spans="1:184" s="54" customFormat="1" ht="21.75" customHeight="1">
      <c r="A25" s="148" t="s">
        <v>72</v>
      </c>
      <c r="B25" s="149"/>
      <c r="C25" s="149"/>
      <c r="D25" s="149"/>
      <c r="E25" s="150"/>
      <c r="F25" s="122"/>
      <c r="G25" s="122"/>
      <c r="H25" s="123"/>
      <c r="I25" s="124"/>
      <c r="J25" s="125"/>
      <c r="K25" s="126"/>
      <c r="L25" s="127"/>
      <c r="M25" s="128"/>
      <c r="N25" s="129"/>
      <c r="O25" s="130"/>
      <c r="P25" s="42"/>
      <c r="Q25" s="42"/>
      <c r="R25" s="42"/>
      <c r="S25" s="42"/>
      <c r="T25" s="42"/>
      <c r="U25" s="42"/>
      <c r="V25" s="42"/>
    </row>
    <row r="26" spans="1:184" s="54" customFormat="1" ht="21.75" customHeight="1">
      <c r="A26" s="151" t="str">
        <f>A9</f>
        <v>1. COMPANY PROFILE</v>
      </c>
      <c r="B26" s="152"/>
      <c r="C26" s="152"/>
      <c r="D26" s="152"/>
      <c r="E26" s="153"/>
      <c r="F26" s="56"/>
      <c r="G26" s="56"/>
      <c r="H26" s="52">
        <v>0.1</v>
      </c>
      <c r="I26" s="93"/>
      <c r="J26" s="154">
        <f>$H$26*K15</f>
        <v>0</v>
      </c>
      <c r="K26" s="155"/>
      <c r="L26" s="59"/>
      <c r="M26" s="57"/>
      <c r="N26" s="154"/>
      <c r="O26" s="156"/>
      <c r="P26" s="42"/>
      <c r="Q26" s="42"/>
      <c r="R26" s="42"/>
      <c r="S26" s="42"/>
      <c r="T26" s="42"/>
      <c r="U26" s="42"/>
      <c r="V26" s="42"/>
    </row>
    <row r="27" spans="1:184" s="4" customFormat="1" ht="21.75" customHeight="1">
      <c r="A27" s="151" t="str">
        <f>A16</f>
        <v>2. EXPERIENCE OF COMPANY</v>
      </c>
      <c r="B27" s="152"/>
      <c r="C27" s="152"/>
      <c r="D27" s="152"/>
      <c r="E27" s="153"/>
      <c r="F27" s="55"/>
      <c r="G27" s="55"/>
      <c r="H27" s="52">
        <v>0.3</v>
      </c>
      <c r="I27" s="93"/>
      <c r="J27" s="154">
        <f>$H$27*K19</f>
        <v>0</v>
      </c>
      <c r="K27" s="155"/>
      <c r="L27" s="53"/>
      <c r="M27" s="57"/>
      <c r="N27" s="154"/>
      <c r="O27" s="156"/>
      <c r="P27" s="37"/>
      <c r="Q27" s="37"/>
      <c r="R27" s="37"/>
      <c r="S27" s="37"/>
      <c r="T27" s="37"/>
      <c r="U27" s="37"/>
      <c r="V27" s="37"/>
    </row>
    <row r="28" spans="1:184" s="4" customFormat="1" ht="30" customHeight="1">
      <c r="A28" s="151" t="str">
        <f>A20</f>
        <v>3.EXPERIENCE OF STAFF</v>
      </c>
      <c r="B28" s="152"/>
      <c r="C28" s="152"/>
      <c r="D28" s="152"/>
      <c r="E28" s="153"/>
      <c r="F28" s="55"/>
      <c r="G28" s="55"/>
      <c r="H28" s="52">
        <v>0.35</v>
      </c>
      <c r="I28" s="93"/>
      <c r="J28" s="154">
        <f>$H$28*K22</f>
        <v>0</v>
      </c>
      <c r="K28" s="155"/>
      <c r="L28" s="59"/>
      <c r="M28" s="57"/>
      <c r="N28" s="154"/>
      <c r="O28" s="156"/>
      <c r="P28" s="37"/>
      <c r="Q28" s="37"/>
      <c r="R28" s="37"/>
      <c r="S28" s="37"/>
      <c r="T28" s="37"/>
      <c r="U28" s="37"/>
      <c r="V28" s="37"/>
    </row>
    <row r="29" spans="1:184" s="9" customFormat="1" ht="27" customHeight="1">
      <c r="A29" s="151" t="str">
        <f>A23</f>
        <v>4. RESOURCE SELECTION</v>
      </c>
      <c r="B29" s="152"/>
      <c r="C29" s="152"/>
      <c r="D29" s="152"/>
      <c r="E29" s="153"/>
      <c r="F29" s="55"/>
      <c r="G29" s="55"/>
      <c r="H29" s="52">
        <v>0.25</v>
      </c>
      <c r="I29" s="93"/>
      <c r="J29" s="154">
        <f>$H$29*K24</f>
        <v>0</v>
      </c>
      <c r="K29" s="155"/>
      <c r="L29" s="59"/>
      <c r="M29" s="57"/>
      <c r="N29" s="154"/>
      <c r="O29" s="156"/>
      <c r="P29" s="37"/>
      <c r="Q29" s="37"/>
      <c r="R29" s="37"/>
      <c r="S29" s="37"/>
      <c r="T29" s="37"/>
      <c r="U29" s="37"/>
      <c r="V29" s="37"/>
    </row>
    <row r="30" spans="1:184" ht="21.75" customHeight="1">
      <c r="A30" s="162" t="s">
        <v>73</v>
      </c>
      <c r="B30" s="163"/>
      <c r="C30" s="163"/>
      <c r="D30" s="163"/>
      <c r="E30" s="164"/>
      <c r="F30" s="58"/>
      <c r="G30" s="58"/>
      <c r="H30" s="17">
        <f>SUM(H26:H29)</f>
        <v>1</v>
      </c>
      <c r="I30" s="94"/>
      <c r="J30" s="165">
        <f>SUM(J26:K29)</f>
        <v>0</v>
      </c>
      <c r="K30" s="166"/>
      <c r="L30" s="165"/>
      <c r="M30" s="166"/>
      <c r="N30" s="165"/>
      <c r="O30" s="167"/>
      <c r="P30" s="37"/>
      <c r="Q30" s="37"/>
      <c r="R30" s="37"/>
      <c r="S30" s="37"/>
      <c r="T30" s="37"/>
      <c r="U30" s="37"/>
      <c r="V30" s="37"/>
      <c r="X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row>
    <row r="31" spans="1:184" ht="10.5" hidden="1" customHeight="1">
      <c r="A31" s="77"/>
      <c r="B31" s="4" t="s">
        <v>74</v>
      </c>
      <c r="C31" s="18"/>
      <c r="D31" s="34"/>
      <c r="E31" s="34"/>
      <c r="F31" s="34"/>
      <c r="G31" s="34"/>
      <c r="H31" s="19"/>
      <c r="I31" s="1"/>
      <c r="J31" s="22"/>
      <c r="K31" s="31"/>
      <c r="L31" s="95"/>
      <c r="M31" s="21"/>
      <c r="N31" s="22"/>
      <c r="O31" s="67"/>
      <c r="P31" s="37"/>
      <c r="Q31" s="37"/>
      <c r="R31" s="37"/>
      <c r="S31" s="37"/>
      <c r="T31" s="37"/>
      <c r="U31" s="1"/>
      <c r="X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row>
    <row r="32" spans="1:184" ht="10.5" hidden="1" customHeight="1">
      <c r="A32" s="77"/>
      <c r="B32" s="4" t="s">
        <v>75</v>
      </c>
      <c r="C32" s="18"/>
      <c r="D32" s="34"/>
      <c r="E32" s="34"/>
      <c r="F32" s="34"/>
      <c r="G32" s="34"/>
      <c r="H32" s="19"/>
      <c r="I32" s="1"/>
      <c r="J32" s="20"/>
      <c r="K32" s="31"/>
      <c r="L32" s="95"/>
      <c r="M32" s="21"/>
      <c r="N32" s="20"/>
      <c r="O32" s="67"/>
      <c r="P32" s="37"/>
      <c r="Q32" s="37"/>
      <c r="R32" s="37"/>
      <c r="S32" s="37"/>
      <c r="T32" s="37"/>
      <c r="U32" s="1"/>
      <c r="X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row>
    <row r="33" spans="1:184" ht="10.5" hidden="1" customHeight="1">
      <c r="A33" s="78"/>
      <c r="B33" s="9" t="s">
        <v>76</v>
      </c>
      <c r="C33" s="23"/>
      <c r="D33" s="35"/>
      <c r="E33" s="35"/>
      <c r="F33" s="35"/>
      <c r="G33" s="35"/>
      <c r="H33" s="24"/>
      <c r="I33" s="1"/>
      <c r="J33" s="25" t="e">
        <f>AND(K15&gt;=$AD$2,#REF!&gt;=$AD$2,K19&gt;=$AD$2,K24&gt;=$AD$2,#REF!&gt;=$AD$2,#REF!&gt;=$AD$2)</f>
        <v>#REF!</v>
      </c>
      <c r="K33" s="32" t="e">
        <f>AND(J30&gt;=N30,J30&gt;=#REF!,J30&gt;=#REF!)</f>
        <v>#REF!</v>
      </c>
      <c r="L33" s="95"/>
      <c r="M33" s="21"/>
      <c r="N33" s="25" t="e">
        <f>AND(O15&gt;=$AD$2,#REF!&gt;=$AD$2,O19&gt;=$AD$2,O24&gt;=$AD$2,#REF!&gt;=$AD$2,#REF!&gt;=$AD$2)</f>
        <v>#REF!</v>
      </c>
      <c r="O33" s="68" t="e">
        <f>AND(N30&gt;=#REF!,N30&gt;=#REF!,N30&gt;=J30)</f>
        <v>#REF!</v>
      </c>
      <c r="P33" s="37"/>
      <c r="Q33" s="37"/>
      <c r="R33" s="37"/>
      <c r="S33" s="37"/>
      <c r="T33" s="37"/>
      <c r="U33" s="1"/>
      <c r="X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row>
    <row r="34" spans="1:184" ht="21.75" customHeight="1">
      <c r="A34" s="79"/>
      <c r="B34" s="39"/>
      <c r="C34" s="37"/>
      <c r="D34" s="37"/>
      <c r="E34" s="37"/>
      <c r="F34" s="37"/>
      <c r="G34" s="37"/>
      <c r="H34" s="37"/>
      <c r="I34" s="96"/>
      <c r="J34" s="97"/>
      <c r="K34" s="97"/>
      <c r="L34" s="97"/>
      <c r="M34" s="37"/>
      <c r="N34" s="97"/>
      <c r="O34" s="72"/>
      <c r="P34" s="37"/>
      <c r="Q34" s="37"/>
      <c r="R34" s="37"/>
      <c r="S34" s="37"/>
      <c r="T34" s="37"/>
      <c r="U34" s="1"/>
      <c r="X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row>
    <row r="35" spans="1:184" ht="57" customHeight="1">
      <c r="A35" s="168" t="s">
        <v>77</v>
      </c>
      <c r="B35" s="169"/>
      <c r="C35" s="169"/>
      <c r="D35" s="169"/>
      <c r="E35" s="169"/>
      <c r="F35" s="169"/>
      <c r="G35" s="169"/>
      <c r="H35" s="169"/>
      <c r="I35" s="96"/>
      <c r="J35" s="159" t="str">
        <f>IF(J30&gt;=0.8,"MEET","NOT MEET")</f>
        <v>NOT MEET</v>
      </c>
      <c r="K35" s="159"/>
      <c r="L35" s="98"/>
      <c r="M35" s="37"/>
      <c r="N35" s="157" t="s">
        <v>78</v>
      </c>
      <c r="O35" s="158"/>
      <c r="P35" s="37"/>
      <c r="Q35" s="37"/>
      <c r="R35" s="37"/>
      <c r="S35" s="37"/>
      <c r="T35" s="37"/>
      <c r="U35" s="1"/>
      <c r="X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row>
    <row r="36" spans="1:184" ht="69.75" customHeight="1">
      <c r="A36" s="168"/>
      <c r="B36" s="169"/>
      <c r="C36" s="169"/>
      <c r="D36" s="169"/>
      <c r="E36" s="169"/>
      <c r="F36" s="169"/>
      <c r="G36" s="169"/>
      <c r="H36" s="169"/>
      <c r="I36" s="37"/>
      <c r="J36" s="159"/>
      <c r="K36" s="159"/>
      <c r="L36" s="98"/>
      <c r="M36" s="37"/>
      <c r="N36" s="157" t="s">
        <v>79</v>
      </c>
      <c r="O36" s="158"/>
      <c r="P36" s="37"/>
      <c r="Q36" s="37"/>
      <c r="R36" s="37"/>
      <c r="S36" s="37"/>
      <c r="T36" s="37"/>
      <c r="U36" s="1"/>
      <c r="X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row>
    <row r="37" spans="1:184" ht="82.5" customHeight="1">
      <c r="A37" s="168"/>
      <c r="B37" s="169"/>
      <c r="C37" s="169"/>
      <c r="D37" s="169"/>
      <c r="E37" s="169"/>
      <c r="F37" s="169"/>
      <c r="G37" s="169"/>
      <c r="H37" s="169"/>
      <c r="I37" s="37"/>
      <c r="J37" s="159"/>
      <c r="K37" s="159"/>
      <c r="L37" s="98"/>
      <c r="M37" s="37"/>
      <c r="N37" s="157" t="s">
        <v>80</v>
      </c>
      <c r="O37" s="158"/>
      <c r="P37" s="37"/>
      <c r="Q37" s="37"/>
      <c r="R37" s="37"/>
      <c r="S37" s="37"/>
      <c r="T37" s="37" t="s">
        <v>81</v>
      </c>
      <c r="U37" s="1"/>
      <c r="X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row>
    <row r="38" spans="1:184" ht="48.75" customHeight="1" thickBot="1">
      <c r="A38" s="170"/>
      <c r="B38" s="171"/>
      <c r="C38" s="171"/>
      <c r="D38" s="171"/>
      <c r="E38" s="171"/>
      <c r="F38" s="171"/>
      <c r="G38" s="171"/>
      <c r="H38" s="171"/>
      <c r="I38" s="71"/>
      <c r="J38" s="160"/>
      <c r="K38" s="160"/>
      <c r="L38" s="70"/>
      <c r="M38" s="71"/>
      <c r="N38" s="160"/>
      <c r="O38" s="161"/>
      <c r="P38" s="37"/>
      <c r="Q38" s="37"/>
      <c r="R38" s="37"/>
      <c r="S38" s="37"/>
      <c r="T38" s="37"/>
      <c r="U38" s="1"/>
      <c r="X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row>
  </sheetData>
  <mergeCells count="32">
    <mergeCell ref="A23:B23"/>
    <mergeCell ref="A7:O7"/>
    <mergeCell ref="A8:B8"/>
    <mergeCell ref="A9:B15"/>
    <mergeCell ref="A16:B19"/>
    <mergeCell ref="A20:B22"/>
    <mergeCell ref="A25:E25"/>
    <mergeCell ref="A26:E26"/>
    <mergeCell ref="J26:K26"/>
    <mergeCell ref="N26:O26"/>
    <mergeCell ref="A27:E27"/>
    <mergeCell ref="J27:K27"/>
    <mergeCell ref="N27:O27"/>
    <mergeCell ref="A28:E28"/>
    <mergeCell ref="J28:K28"/>
    <mergeCell ref="N28:O28"/>
    <mergeCell ref="A29:E29"/>
    <mergeCell ref="J29:K29"/>
    <mergeCell ref="N29:O29"/>
    <mergeCell ref="N37:O37"/>
    <mergeCell ref="J38:K38"/>
    <mergeCell ref="N38:O38"/>
    <mergeCell ref="A30:E30"/>
    <mergeCell ref="J30:K30"/>
    <mergeCell ref="L30:M30"/>
    <mergeCell ref="N30:O30"/>
    <mergeCell ref="A35:H38"/>
    <mergeCell ref="J35:K35"/>
    <mergeCell ref="N35:O35"/>
    <mergeCell ref="J36:K36"/>
    <mergeCell ref="N36:O36"/>
    <mergeCell ref="J37:K37"/>
  </mergeCells>
  <conditionalFormatting sqref="J19:J24">
    <cfRule type="cellIs" dxfId="23" priority="1" stopIfTrue="1" operator="equal">
      <formula>"X"</formula>
    </cfRule>
  </conditionalFormatting>
  <conditionalFormatting sqref="J9:L18">
    <cfRule type="cellIs" dxfId="22" priority="3" stopIfTrue="1" operator="equal">
      <formula>"X"</formula>
    </cfRule>
  </conditionalFormatting>
  <conditionalFormatting sqref="J8:O8 K24:O24">
    <cfRule type="cellIs" dxfId="21" priority="6" stopIfTrue="1" operator="equal">
      <formula>"X"</formula>
    </cfRule>
  </conditionalFormatting>
  <conditionalFormatting sqref="K19:L23">
    <cfRule type="cellIs" dxfId="20" priority="2" stopIfTrue="1" operator="equal">
      <formula>"X"</formula>
    </cfRule>
  </conditionalFormatting>
  <conditionalFormatting sqref="M26:M29">
    <cfRule type="cellIs" dxfId="19" priority="5" stopIfTrue="1" operator="equal">
      <formula>"X"</formula>
    </cfRule>
  </conditionalFormatting>
  <conditionalFormatting sqref="M9:O23">
    <cfRule type="cellIs" dxfId="18" priority="4" stopIfTrue="1" operator="equal">
      <formula>"X"</formula>
    </cfRule>
  </conditionalFormatting>
  <pageMargins left="0.6692913385826772" right="0.78740157480314965" top="0.35433070866141736" bottom="0.47244094488188981" header="0.35433070866141736" footer="0.47244094488188981"/>
  <pageSetup paperSize="8" scale="77" fitToHeight="0" orientation="landscape" r:id="rId1"/>
  <headerFooter alignWithMargins="0"/>
  <rowBreaks count="1" manualBreakCount="1">
    <brk id="2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A4022-0B15-40FD-B1F2-AC9216BFF21C}">
  <sheetPr>
    <pageSetUpPr autoPageBreaks="0" fitToPage="1"/>
  </sheetPr>
  <dimension ref="A1:GB38"/>
  <sheetViews>
    <sheetView showGridLines="0" showOutlineSymbols="0" view="pageBreakPreview" topLeftCell="A7" zoomScaleNormal="70" zoomScaleSheetLayoutView="100" zoomScalePageLayoutView="65" workbookViewId="0">
      <selection activeCell="K12" sqref="K12"/>
    </sheetView>
  </sheetViews>
  <sheetFormatPr defaultColWidth="9" defaultRowHeight="21.75" customHeight="1"/>
  <cols>
    <col min="1" max="1" width="5.5703125" style="1" customWidth="1"/>
    <col min="2" max="2" width="17" style="21" bestFit="1" customWidth="1"/>
    <col min="3" max="3" width="35.5703125" style="1" customWidth="1"/>
    <col min="4" max="4" width="1.5703125" style="1" hidden="1" customWidth="1"/>
    <col min="5" max="5" width="1.28515625" style="1" hidden="1" customWidth="1"/>
    <col min="6" max="6" width="32.85546875" style="1" customWidth="1"/>
    <col min="7" max="7" width="42" style="1" customWidth="1"/>
    <col min="8" max="8" width="10.28515625" style="1" customWidth="1"/>
    <col min="9" max="9" width="0.5703125" style="6" hidden="1" customWidth="1"/>
    <col min="10" max="10" width="13" style="1" customWidth="1"/>
    <col min="11" max="11" width="11.28515625" style="33" customWidth="1"/>
    <col min="12" max="12" width="8.5703125" style="33" customWidth="1"/>
    <col min="13" max="13" width="0.5703125" style="6" hidden="1" customWidth="1"/>
    <col min="14" max="14" width="30.28515625" style="1" customWidth="1"/>
    <col min="15" max="15" width="46.28515625" style="1" customWidth="1"/>
    <col min="16" max="16" width="21.85546875" style="33" customWidth="1"/>
    <col min="17" max="17" width="22.28515625" style="6" customWidth="1"/>
    <col min="18" max="18" width="19.28515625" style="1" customWidth="1"/>
    <col min="19" max="19" width="21" style="1" customWidth="1"/>
    <col min="20" max="20" width="19" style="33" customWidth="1"/>
    <col min="21" max="21" width="22" style="6" customWidth="1"/>
    <col min="22" max="22" width="15" style="1" customWidth="1"/>
    <col min="23" max="23" width="20.5703125" style="1" customWidth="1"/>
    <col min="24" max="24" width="19" style="33" customWidth="1"/>
    <col min="25" max="25" width="17.85546875" style="1" customWidth="1"/>
    <col min="26" max="26" width="16.28515625" style="37" customWidth="1"/>
    <col min="27" max="27" width="10.28515625" style="37" customWidth="1"/>
    <col min="28" max="28" width="9" style="37"/>
    <col min="29" max="29" width="12.5703125" style="37" customWidth="1"/>
    <col min="30" max="30" width="6.28515625" style="37" customWidth="1"/>
    <col min="31" max="31" width="12" style="37" bestFit="1" customWidth="1"/>
    <col min="32" max="32" width="14.28515625" style="37" customWidth="1"/>
    <col min="33" max="184" width="9" style="37"/>
    <col min="185" max="16384" width="9" style="1"/>
  </cols>
  <sheetData>
    <row r="1" spans="1:32" ht="12" hidden="1" thickBot="1">
      <c r="A1" s="2"/>
      <c r="B1" s="3">
        <v>0</v>
      </c>
      <c r="C1" s="4" t="s">
        <v>0</v>
      </c>
      <c r="D1" s="5"/>
      <c r="E1" s="5"/>
      <c r="F1" s="5"/>
      <c r="G1" s="5"/>
      <c r="H1" s="5"/>
      <c r="J1" s="2"/>
      <c r="K1" s="27"/>
      <c r="N1" s="2"/>
      <c r="O1" s="5"/>
      <c r="P1" s="37" t="s">
        <v>1</v>
      </c>
      <c r="Q1" s="37"/>
      <c r="R1" s="37" t="s">
        <v>2</v>
      </c>
      <c r="S1" s="37"/>
      <c r="T1" s="37">
        <v>0.69</v>
      </c>
      <c r="U1" s="37" t="s">
        <v>3</v>
      </c>
      <c r="V1" s="37" t="s">
        <v>4</v>
      </c>
      <c r="W1" s="37"/>
      <c r="X1" s="61"/>
      <c r="Z1" s="37" t="s">
        <v>1</v>
      </c>
      <c r="AB1" s="37" t="s">
        <v>2</v>
      </c>
      <c r="AC1" s="38">
        <v>0</v>
      </c>
      <c r="AD1" s="38">
        <v>0.49</v>
      </c>
      <c r="AE1" s="37" t="s">
        <v>3</v>
      </c>
      <c r="AF1" s="37" t="s">
        <v>5</v>
      </c>
    </row>
    <row r="2" spans="1:32" ht="12" hidden="1" thickBot="1">
      <c r="A2" s="2"/>
      <c r="B2" s="3">
        <v>1</v>
      </c>
      <c r="C2" s="4" t="s">
        <v>6</v>
      </c>
      <c r="D2" s="5"/>
      <c r="E2" s="5"/>
      <c r="F2" s="5"/>
      <c r="G2" s="5"/>
      <c r="H2" s="5"/>
      <c r="J2" s="2"/>
      <c r="K2" s="27"/>
      <c r="N2" s="2"/>
      <c r="O2" s="5"/>
      <c r="P2" s="37">
        <v>0</v>
      </c>
      <c r="Q2" s="37">
        <v>0</v>
      </c>
      <c r="R2" s="37" t="s">
        <v>7</v>
      </c>
      <c r="S2" s="37">
        <v>0</v>
      </c>
      <c r="T2" s="37">
        <v>0.79</v>
      </c>
      <c r="U2" s="37" t="s">
        <v>8</v>
      </c>
      <c r="V2" s="37" t="s">
        <v>9</v>
      </c>
      <c r="W2" s="37"/>
      <c r="X2" s="61"/>
      <c r="Z2" s="38">
        <v>0</v>
      </c>
      <c r="AA2" s="39">
        <v>0</v>
      </c>
      <c r="AB2" s="37" t="s">
        <v>0</v>
      </c>
      <c r="AC2" s="38">
        <v>0.5</v>
      </c>
      <c r="AD2" s="38">
        <v>0.59</v>
      </c>
      <c r="AE2" s="37" t="s">
        <v>8</v>
      </c>
      <c r="AF2" s="37" t="s">
        <v>10</v>
      </c>
    </row>
    <row r="3" spans="1:32" ht="12" hidden="1" thickBot="1">
      <c r="A3" s="2"/>
      <c r="B3" s="3">
        <v>2</v>
      </c>
      <c r="C3" s="4" t="s">
        <v>11</v>
      </c>
      <c r="D3" s="5"/>
      <c r="E3" s="5"/>
      <c r="F3" s="5"/>
      <c r="G3" s="5"/>
      <c r="H3" s="5"/>
      <c r="J3" s="2"/>
      <c r="K3" s="27"/>
      <c r="N3" s="2"/>
      <c r="O3" s="5"/>
      <c r="P3" s="37">
        <v>0.5</v>
      </c>
      <c r="Q3" s="37">
        <v>1</v>
      </c>
      <c r="R3" s="37" t="s">
        <v>12</v>
      </c>
      <c r="S3" s="37">
        <v>0.7</v>
      </c>
      <c r="T3" s="37">
        <v>1</v>
      </c>
      <c r="U3" s="37" t="s">
        <v>13</v>
      </c>
      <c r="V3" s="37" t="s">
        <v>14</v>
      </c>
      <c r="W3" s="37"/>
      <c r="X3" s="61"/>
      <c r="Z3" s="38">
        <v>0.5</v>
      </c>
      <c r="AA3" s="39">
        <v>1</v>
      </c>
      <c r="AB3" s="37" t="s">
        <v>15</v>
      </c>
      <c r="AC3" s="38">
        <v>0.6</v>
      </c>
      <c r="AD3" s="38">
        <v>0.79</v>
      </c>
      <c r="AE3" s="37" t="s">
        <v>8</v>
      </c>
      <c r="AF3" s="37" t="s">
        <v>16</v>
      </c>
    </row>
    <row r="4" spans="1:32" ht="12" hidden="1" thickBot="1">
      <c r="A4" s="2"/>
      <c r="B4" s="3">
        <v>3</v>
      </c>
      <c r="C4" s="4" t="s">
        <v>17</v>
      </c>
      <c r="D4" s="5"/>
      <c r="E4" s="5"/>
      <c r="F4" s="5"/>
      <c r="G4" s="5"/>
      <c r="H4" s="5"/>
      <c r="J4" s="2"/>
      <c r="K4" s="27"/>
      <c r="N4" s="2"/>
      <c r="O4" s="5"/>
      <c r="P4" s="37">
        <v>0.75</v>
      </c>
      <c r="Q4" s="37">
        <v>2</v>
      </c>
      <c r="R4" s="37" t="s">
        <v>18</v>
      </c>
      <c r="S4" s="37">
        <v>0.8</v>
      </c>
      <c r="T4" s="37">
        <v>110</v>
      </c>
      <c r="U4" s="37" t="s">
        <v>19</v>
      </c>
      <c r="V4" s="37" t="s">
        <v>20</v>
      </c>
      <c r="W4" s="37"/>
      <c r="X4" s="61"/>
      <c r="Z4" s="38">
        <v>0.75</v>
      </c>
      <c r="AA4" s="39">
        <v>2</v>
      </c>
      <c r="AB4" s="37" t="s">
        <v>15</v>
      </c>
      <c r="AC4" s="38">
        <v>0.8</v>
      </c>
      <c r="AD4" s="37">
        <v>100</v>
      </c>
      <c r="AE4" s="37" t="s">
        <v>13</v>
      </c>
      <c r="AF4" s="37" t="s">
        <v>21</v>
      </c>
    </row>
    <row r="5" spans="1:32" ht="12" hidden="1" thickBot="1">
      <c r="A5" s="2"/>
      <c r="B5" s="3"/>
      <c r="C5" s="4"/>
      <c r="D5" s="5"/>
      <c r="E5" s="5"/>
      <c r="F5" s="5"/>
      <c r="G5" s="5"/>
      <c r="H5" s="5"/>
      <c r="J5" s="2"/>
      <c r="K5" s="27"/>
      <c r="N5" s="2"/>
      <c r="O5" s="5"/>
      <c r="P5" s="37">
        <v>1</v>
      </c>
      <c r="Q5" s="37">
        <v>3</v>
      </c>
      <c r="R5" s="37" t="s">
        <v>22</v>
      </c>
      <c r="S5" s="37">
        <v>1.01</v>
      </c>
      <c r="T5" s="37"/>
      <c r="U5" s="37"/>
      <c r="V5" s="37"/>
      <c r="W5" s="37"/>
      <c r="X5" s="61"/>
      <c r="Z5" s="38">
        <v>1</v>
      </c>
      <c r="AA5" s="39">
        <v>3</v>
      </c>
      <c r="AB5" s="37" t="s">
        <v>17</v>
      </c>
    </row>
    <row r="6" spans="1:32" ht="12" hidden="1" thickBot="1">
      <c r="A6" s="7"/>
      <c r="B6" s="8"/>
      <c r="C6" s="9"/>
      <c r="D6" s="10"/>
      <c r="E6" s="10"/>
      <c r="F6" s="10"/>
      <c r="G6" s="10"/>
      <c r="H6" s="10"/>
      <c r="J6" s="7"/>
      <c r="K6" s="28"/>
      <c r="N6" s="7"/>
      <c r="O6" s="10"/>
      <c r="P6" s="37">
        <v>1</v>
      </c>
      <c r="Q6" s="37" t="s">
        <v>23</v>
      </c>
      <c r="R6" s="37" t="s">
        <v>2</v>
      </c>
      <c r="S6" s="37"/>
      <c r="T6" s="37"/>
      <c r="U6" s="37"/>
      <c r="V6" s="37"/>
      <c r="W6" s="37"/>
      <c r="X6" s="61"/>
      <c r="Z6" s="38">
        <v>1</v>
      </c>
      <c r="AA6" s="39" t="s">
        <v>23</v>
      </c>
      <c r="AB6" s="37" t="s">
        <v>2</v>
      </c>
    </row>
    <row r="7" spans="1:32" ht="21" customHeight="1">
      <c r="A7" s="131" t="s">
        <v>97</v>
      </c>
      <c r="B7" s="132"/>
      <c r="C7" s="132"/>
      <c r="D7" s="132"/>
      <c r="E7" s="132"/>
      <c r="F7" s="132"/>
      <c r="G7" s="132"/>
      <c r="H7" s="132"/>
      <c r="I7" s="132"/>
      <c r="J7" s="132"/>
      <c r="K7" s="132"/>
      <c r="L7" s="132"/>
      <c r="M7" s="132"/>
      <c r="N7" s="132"/>
      <c r="O7" s="133"/>
      <c r="P7" s="42"/>
      <c r="Q7" s="42"/>
      <c r="R7" s="42"/>
      <c r="S7" s="42"/>
      <c r="T7" s="42"/>
      <c r="U7" s="42"/>
      <c r="V7" s="42"/>
      <c r="W7" s="42"/>
      <c r="X7" s="62"/>
      <c r="Y7" s="37"/>
      <c r="AA7" s="38"/>
      <c r="AB7" s="39"/>
    </row>
    <row r="8" spans="1:32" s="4" customFormat="1" ht="57" customHeight="1">
      <c r="A8" s="134"/>
      <c r="B8" s="135"/>
      <c r="C8" s="43" t="s">
        <v>24</v>
      </c>
      <c r="D8" s="43"/>
      <c r="E8" s="43"/>
      <c r="F8" s="43" t="s">
        <v>25</v>
      </c>
      <c r="G8" s="43" t="s">
        <v>26</v>
      </c>
      <c r="H8" s="44" t="s">
        <v>27</v>
      </c>
      <c r="I8" s="88"/>
      <c r="J8" s="26" t="s">
        <v>28</v>
      </c>
      <c r="K8" s="45" t="s">
        <v>29</v>
      </c>
      <c r="L8" s="89" t="s">
        <v>30</v>
      </c>
      <c r="M8" s="90"/>
      <c r="N8" s="46" t="s">
        <v>31</v>
      </c>
      <c r="O8" s="63" t="s">
        <v>32</v>
      </c>
      <c r="P8" s="40"/>
      <c r="Q8" s="37"/>
      <c r="R8" s="37"/>
      <c r="S8" s="37"/>
      <c r="T8" s="37"/>
      <c r="U8" s="37"/>
      <c r="V8" s="37"/>
      <c r="W8" s="37"/>
      <c r="X8" s="37"/>
      <c r="Y8" s="37"/>
      <c r="Z8" s="37"/>
      <c r="AA8" s="37"/>
      <c r="AB8" s="37"/>
      <c r="AC8" s="37"/>
      <c r="AD8" s="37"/>
      <c r="AE8" s="37"/>
      <c r="AF8" s="37"/>
    </row>
    <row r="9" spans="1:32" s="4" customFormat="1" ht="54.75" customHeight="1">
      <c r="A9" s="136" t="s">
        <v>33</v>
      </c>
      <c r="B9" s="137"/>
      <c r="C9" s="83" t="s">
        <v>93</v>
      </c>
      <c r="D9" s="48"/>
      <c r="E9" s="49"/>
      <c r="F9" s="83" t="s">
        <v>34</v>
      </c>
      <c r="G9" s="83" t="s">
        <v>35</v>
      </c>
      <c r="H9" s="84">
        <v>0.15</v>
      </c>
      <c r="I9" s="91"/>
      <c r="J9" s="85"/>
      <c r="K9" s="86">
        <f t="shared" ref="K9:K14" si="0">H9*L9</f>
        <v>0</v>
      </c>
      <c r="L9" s="86">
        <f t="shared" ref="L9:L14" si="1">IF(J9=$Q$2,$P$2,(IF(J9=$Q$3,$P$3,IF(J9=$Q$4,$P$4,IF(J9=$Q$5,$P$5,IF(J9=$Q$6,$P$6))))))</f>
        <v>0</v>
      </c>
      <c r="M9" s="12"/>
      <c r="N9" s="85"/>
      <c r="O9" s="87"/>
      <c r="P9" s="39"/>
      <c r="Q9" s="37"/>
      <c r="R9" s="37"/>
      <c r="S9" s="37"/>
      <c r="T9" s="37"/>
      <c r="U9" s="37"/>
      <c r="V9" s="37"/>
      <c r="W9" s="37"/>
      <c r="X9" s="37"/>
      <c r="Y9" s="37"/>
      <c r="Z9" s="37"/>
      <c r="AA9" s="37"/>
      <c r="AB9" s="37"/>
      <c r="AC9" s="37"/>
      <c r="AD9" s="37"/>
      <c r="AE9" s="37"/>
      <c r="AF9" s="37"/>
    </row>
    <row r="10" spans="1:32" s="4" customFormat="1" ht="138.75" customHeight="1">
      <c r="A10" s="136"/>
      <c r="B10" s="137"/>
      <c r="C10" s="69" t="s">
        <v>36</v>
      </c>
      <c r="D10" s="48"/>
      <c r="E10" s="49"/>
      <c r="F10" s="69" t="s">
        <v>37</v>
      </c>
      <c r="G10" s="69" t="s">
        <v>38</v>
      </c>
      <c r="H10" s="50">
        <v>0.05</v>
      </c>
      <c r="I10" s="91"/>
      <c r="J10" s="11"/>
      <c r="K10" s="29">
        <f t="shared" si="0"/>
        <v>0</v>
      </c>
      <c r="L10" s="29">
        <f t="shared" si="1"/>
        <v>0</v>
      </c>
      <c r="M10" s="12"/>
      <c r="N10" s="11"/>
      <c r="O10" s="64"/>
      <c r="P10" s="39"/>
      <c r="Q10" s="37"/>
      <c r="R10" s="37"/>
      <c r="S10" s="37"/>
      <c r="T10" s="37"/>
      <c r="U10" s="37"/>
      <c r="V10" s="37"/>
      <c r="W10" s="37"/>
      <c r="X10" s="37"/>
      <c r="Y10" s="37"/>
      <c r="Z10" s="37"/>
      <c r="AA10" s="37"/>
      <c r="AB10" s="37"/>
      <c r="AC10" s="37"/>
      <c r="AD10" s="37"/>
      <c r="AE10" s="37"/>
      <c r="AF10" s="37"/>
    </row>
    <row r="11" spans="1:32" s="4" customFormat="1" ht="106.5" customHeight="1">
      <c r="A11" s="136"/>
      <c r="B11" s="137"/>
      <c r="C11" s="81" t="s">
        <v>39</v>
      </c>
      <c r="D11" s="48"/>
      <c r="E11" s="49"/>
      <c r="F11" s="81" t="s">
        <v>82</v>
      </c>
      <c r="G11" s="81" t="s">
        <v>41</v>
      </c>
      <c r="H11" s="50">
        <v>0.15</v>
      </c>
      <c r="I11" s="91"/>
      <c r="J11" s="11"/>
      <c r="K11" s="29">
        <f t="shared" si="0"/>
        <v>0</v>
      </c>
      <c r="L11" s="29">
        <f t="shared" si="1"/>
        <v>0</v>
      </c>
      <c r="M11" s="12"/>
      <c r="N11" s="11"/>
      <c r="O11" s="64"/>
      <c r="P11" s="39"/>
      <c r="Q11" s="37"/>
      <c r="R11" s="37"/>
      <c r="S11" s="37"/>
      <c r="T11" s="37"/>
      <c r="U11" s="37"/>
      <c r="V11" s="37"/>
      <c r="W11" s="37"/>
      <c r="X11" s="37"/>
      <c r="Y11" s="37"/>
      <c r="Z11" s="37"/>
      <c r="AA11" s="37"/>
      <c r="AB11" s="37"/>
      <c r="AC11" s="37"/>
      <c r="AD11" s="37"/>
      <c r="AE11" s="37"/>
      <c r="AF11" s="37"/>
    </row>
    <row r="12" spans="1:32" s="4" customFormat="1" ht="233.65" customHeight="1">
      <c r="A12" s="136"/>
      <c r="B12" s="137"/>
      <c r="C12" s="73" t="s">
        <v>42</v>
      </c>
      <c r="D12" s="74"/>
      <c r="E12" s="49"/>
      <c r="F12" s="73" t="s">
        <v>83</v>
      </c>
      <c r="G12" s="69" t="s">
        <v>44</v>
      </c>
      <c r="H12" s="50">
        <v>0.35</v>
      </c>
      <c r="I12" s="91"/>
      <c r="J12" s="11"/>
      <c r="K12" s="29">
        <f t="shared" si="0"/>
        <v>0</v>
      </c>
      <c r="L12" s="29">
        <f t="shared" si="1"/>
        <v>0</v>
      </c>
      <c r="M12" s="12"/>
      <c r="N12" s="11"/>
      <c r="O12" s="64"/>
      <c r="P12" s="39"/>
      <c r="Q12" s="37"/>
      <c r="R12" s="37"/>
      <c r="S12" s="37"/>
      <c r="T12" s="37"/>
      <c r="U12" s="37"/>
      <c r="V12" s="37"/>
      <c r="W12" s="37"/>
      <c r="X12" s="37"/>
      <c r="Y12" s="37"/>
      <c r="Z12" s="37"/>
      <c r="AA12" s="37"/>
      <c r="AB12" s="37"/>
      <c r="AC12" s="37"/>
      <c r="AD12" s="37"/>
      <c r="AE12" s="37"/>
      <c r="AF12" s="37"/>
    </row>
    <row r="13" spans="1:32" s="4" customFormat="1" ht="230.25" customHeight="1">
      <c r="A13" s="136"/>
      <c r="B13" s="137"/>
      <c r="C13" s="73" t="s">
        <v>45</v>
      </c>
      <c r="D13" s="74"/>
      <c r="E13" s="49"/>
      <c r="F13" s="69" t="s">
        <v>46</v>
      </c>
      <c r="G13" s="69" t="s">
        <v>47</v>
      </c>
      <c r="H13" s="50">
        <v>0.25</v>
      </c>
      <c r="I13" s="91"/>
      <c r="J13" s="11"/>
      <c r="K13" s="29">
        <f t="shared" si="0"/>
        <v>0</v>
      </c>
      <c r="L13" s="29">
        <f t="shared" si="1"/>
        <v>0</v>
      </c>
      <c r="M13" s="12"/>
      <c r="N13" s="11"/>
      <c r="O13" s="64"/>
      <c r="P13" s="39"/>
      <c r="Q13" s="37"/>
      <c r="R13" s="37"/>
      <c r="S13" s="37"/>
      <c r="T13" s="37"/>
      <c r="U13" s="37"/>
      <c r="V13" s="37"/>
      <c r="W13" s="37"/>
      <c r="X13" s="37"/>
      <c r="Y13" s="37"/>
      <c r="Z13" s="37"/>
      <c r="AA13" s="37"/>
      <c r="AB13" s="37"/>
      <c r="AC13" s="37"/>
      <c r="AD13" s="37"/>
      <c r="AE13" s="37"/>
      <c r="AF13" s="37"/>
    </row>
    <row r="14" spans="1:32" s="4" customFormat="1" ht="142.5" customHeight="1">
      <c r="A14" s="136"/>
      <c r="B14" s="137"/>
      <c r="C14" s="69" t="s">
        <v>48</v>
      </c>
      <c r="D14" s="48"/>
      <c r="E14" s="47"/>
      <c r="F14" s="69" t="s">
        <v>49</v>
      </c>
      <c r="G14" s="69" t="s">
        <v>50</v>
      </c>
      <c r="H14" s="50">
        <v>0.05</v>
      </c>
      <c r="I14" s="91"/>
      <c r="J14" s="11"/>
      <c r="K14" s="29">
        <f t="shared" si="0"/>
        <v>0</v>
      </c>
      <c r="L14" s="29">
        <f t="shared" si="1"/>
        <v>0</v>
      </c>
      <c r="M14" s="12"/>
      <c r="N14" s="11"/>
      <c r="O14" s="65"/>
      <c r="P14" s="39"/>
      <c r="Q14" s="37"/>
      <c r="R14" s="37"/>
      <c r="S14" s="37"/>
      <c r="T14" s="37"/>
      <c r="U14" s="37"/>
      <c r="V14" s="37"/>
      <c r="W14" s="37"/>
      <c r="X14" s="37"/>
      <c r="Y14" s="37"/>
      <c r="Z14" s="37"/>
      <c r="AA14" s="37"/>
      <c r="AB14" s="37"/>
      <c r="AC14" s="37"/>
      <c r="AD14" s="37"/>
      <c r="AE14" s="37"/>
      <c r="AF14" s="37"/>
    </row>
    <row r="15" spans="1:32" s="4" customFormat="1" ht="21" customHeight="1" thickBot="1">
      <c r="A15" s="138"/>
      <c r="B15" s="139"/>
      <c r="C15" s="99" t="s">
        <v>51</v>
      </c>
      <c r="D15" s="99"/>
      <c r="E15" s="100"/>
      <c r="F15" s="100"/>
      <c r="G15" s="100"/>
      <c r="H15" s="101">
        <f>SUM(H9:H14)</f>
        <v>1</v>
      </c>
      <c r="I15" s="102"/>
      <c r="J15" s="103" t="str">
        <f>IF(AND(K15&gt;=$AC$1,K15&lt;=$AD$1), $AE$1, IF(AND(K15&gt;$AC$1,K15&lt;=$AD$2), $AE$2, IF(AND(K15&gt;$AC$2,K15&lt;=$AD$3), $AE$3, IF(K15&gt;$AC$3,$AE$4))))</f>
        <v>NOT MEET</v>
      </c>
      <c r="K15" s="104">
        <f>SUM(K9:K14)</f>
        <v>0</v>
      </c>
      <c r="L15" s="105">
        <f>$H15*K15</f>
        <v>0</v>
      </c>
      <c r="M15" s="106"/>
      <c r="N15" s="103"/>
      <c r="O15" s="107"/>
      <c r="P15" s="39"/>
      <c r="Q15" s="37"/>
      <c r="R15" s="37"/>
      <c r="S15" s="37"/>
      <c r="T15" s="37"/>
      <c r="U15" s="37"/>
      <c r="V15" s="37"/>
      <c r="W15" s="37"/>
      <c r="X15" s="37"/>
      <c r="Y15" s="37"/>
      <c r="Z15" s="37"/>
      <c r="AA15" s="37"/>
      <c r="AB15" s="37"/>
      <c r="AC15" s="37"/>
      <c r="AD15" s="37"/>
      <c r="AE15" s="37"/>
      <c r="AF15" s="37"/>
    </row>
    <row r="16" spans="1:32" s="4" customFormat="1" ht="141" customHeight="1">
      <c r="A16" s="140" t="s">
        <v>52</v>
      </c>
      <c r="B16" s="141"/>
      <c r="C16" s="108" t="s">
        <v>53</v>
      </c>
      <c r="D16" s="109" t="s">
        <v>54</v>
      </c>
      <c r="E16" s="110"/>
      <c r="F16" s="111" t="s">
        <v>55</v>
      </c>
      <c r="G16" s="111" t="s">
        <v>56</v>
      </c>
      <c r="H16" s="112">
        <v>0.5</v>
      </c>
      <c r="I16" s="113"/>
      <c r="J16" s="114"/>
      <c r="K16" s="115">
        <f>H16*L16</f>
        <v>0</v>
      </c>
      <c r="L16" s="115">
        <f>IF(J16=$Q$2,$P$2,(IF(J16=$Q$3,$P$3,IF(J16=$Q$4,$P$4,IF(J16=$Q$5,$P$5,IF(J16=$Q$6,$P$6))))))</f>
        <v>0</v>
      </c>
      <c r="M16" s="116"/>
      <c r="N16" s="114"/>
      <c r="O16" s="117"/>
      <c r="P16" s="51"/>
      <c r="Q16" s="37"/>
      <c r="R16" s="37"/>
      <c r="S16" s="37"/>
      <c r="T16" s="37"/>
      <c r="U16" s="37"/>
      <c r="V16" s="37"/>
      <c r="W16" s="37"/>
      <c r="X16" s="37"/>
      <c r="Y16" s="37"/>
      <c r="Z16" s="37"/>
      <c r="AA16" s="37"/>
      <c r="AB16" s="37"/>
      <c r="AC16" s="37"/>
      <c r="AD16" s="37"/>
      <c r="AE16" s="37"/>
      <c r="AF16" s="37"/>
    </row>
    <row r="17" spans="1:184" s="4" customFormat="1" ht="261" customHeight="1">
      <c r="A17" s="136"/>
      <c r="B17" s="137"/>
      <c r="C17" s="73" t="s">
        <v>57</v>
      </c>
      <c r="D17" s="74"/>
      <c r="E17" s="49"/>
      <c r="F17" s="80" t="s">
        <v>85</v>
      </c>
      <c r="G17" s="80" t="s">
        <v>59</v>
      </c>
      <c r="H17" s="50">
        <v>0.25</v>
      </c>
      <c r="I17" s="91"/>
      <c r="J17" s="11"/>
      <c r="K17" s="29">
        <f>H17*L17</f>
        <v>0</v>
      </c>
      <c r="L17" s="29">
        <f>IF(J17=$Q$2,$P$2,(IF(J17=$Q$3,$P$3,IF(J17=$Q$4,$P$4,IF(J17=$Q$5,$P$5,IF(J17=$Q$6,$P$6))))))</f>
        <v>0</v>
      </c>
      <c r="M17" s="12"/>
      <c r="N17" s="11"/>
      <c r="O17" s="65"/>
      <c r="P17" s="51"/>
      <c r="Q17" s="37"/>
      <c r="R17" s="37"/>
      <c r="S17" s="37"/>
      <c r="T17" s="37"/>
      <c r="U17" s="37"/>
      <c r="V17" s="37"/>
    </row>
    <row r="18" spans="1:184" s="4" customFormat="1" ht="131.25" customHeight="1">
      <c r="A18" s="136"/>
      <c r="B18" s="137"/>
      <c r="C18" s="73" t="s">
        <v>60</v>
      </c>
      <c r="D18" s="74"/>
      <c r="E18" s="49"/>
      <c r="F18" s="69" t="s">
        <v>61</v>
      </c>
      <c r="G18" s="69" t="s">
        <v>62</v>
      </c>
      <c r="H18" s="50">
        <v>0.25</v>
      </c>
      <c r="I18" s="91"/>
      <c r="J18" s="11"/>
      <c r="K18" s="29">
        <f>H18*L18</f>
        <v>0</v>
      </c>
      <c r="L18" s="29">
        <f>IF(J18=$Q$2,$P$2,(IF(J18=$Q$3,$P$3,IF(J18=$Q$4,$P$4,IF(J18=$Q$5,$P$5,IF(J18=$Q$6,$P$6))))))</f>
        <v>0</v>
      </c>
      <c r="M18" s="12"/>
      <c r="N18" s="11"/>
      <c r="O18" s="65"/>
      <c r="P18" s="51"/>
      <c r="Q18" s="37"/>
      <c r="R18" s="37"/>
      <c r="S18" s="37"/>
      <c r="T18" s="37"/>
      <c r="U18" s="37"/>
      <c r="V18" s="37"/>
    </row>
    <row r="19" spans="1:184" s="16" customFormat="1" ht="38.25" customHeight="1">
      <c r="A19" s="142"/>
      <c r="B19" s="143"/>
      <c r="C19" s="13" t="s">
        <v>51</v>
      </c>
      <c r="D19" s="13"/>
      <c r="E19" s="36"/>
      <c r="F19" s="36"/>
      <c r="G19" s="36"/>
      <c r="H19" s="52">
        <f>SUM(H16:I18)</f>
        <v>1</v>
      </c>
      <c r="I19" s="13"/>
      <c r="J19" s="14" t="str">
        <f>IF(AND(K19&gt;=$AC$1,K19&lt;=$AD$1), $AE$1, IF(AND(K19&gt;$AC$1,K19&lt;=$AD$2), $AE$2, IF(AND(K19&gt;$AC$2,K19&lt;=$AD$3), $AE$3, IF(K19&gt;$AC$3,$AE$4))))</f>
        <v>NOT MEET</v>
      </c>
      <c r="K19" s="30">
        <f>SUM(K16:K18)</f>
        <v>0</v>
      </c>
      <c r="L19" s="60">
        <f>$H19*K19</f>
        <v>0</v>
      </c>
      <c r="M19" s="15"/>
      <c r="N19" s="14"/>
      <c r="O19" s="66"/>
      <c r="P19" s="41"/>
      <c r="Q19" s="42"/>
      <c r="R19" s="42"/>
      <c r="S19" s="42"/>
      <c r="T19" s="42"/>
      <c r="U19" s="42"/>
      <c r="V19" s="42"/>
    </row>
    <row r="20" spans="1:184" s="16" customFormat="1" ht="94.5" customHeight="1">
      <c r="A20" s="144" t="s">
        <v>63</v>
      </c>
      <c r="B20" s="145"/>
      <c r="C20" s="73" t="s">
        <v>64</v>
      </c>
      <c r="D20" s="47" t="s">
        <v>65</v>
      </c>
      <c r="E20" s="73" t="s">
        <v>64</v>
      </c>
      <c r="F20" s="73" t="s">
        <v>66</v>
      </c>
      <c r="G20" s="73" t="s">
        <v>90</v>
      </c>
      <c r="H20" s="50">
        <v>0.8</v>
      </c>
      <c r="I20" s="91"/>
      <c r="J20" s="11"/>
      <c r="K20" s="29">
        <f>H20*L20</f>
        <v>0</v>
      </c>
      <c r="L20" s="29">
        <f>IF(J20=$Q$2,$P$2,(IF(J20=$Q$3,$P$3,IF(J20=$Q$4,$P$4,IF(J20=$Q$5,$P$5,IF(J20=$Q$6,$P$6))))))</f>
        <v>0</v>
      </c>
      <c r="M20" s="12"/>
      <c r="N20" s="11"/>
      <c r="O20" s="65"/>
      <c r="P20" s="41"/>
      <c r="Q20" s="42"/>
      <c r="R20" s="42"/>
      <c r="S20" s="42"/>
      <c r="T20" s="42"/>
      <c r="U20" s="42"/>
      <c r="V20" s="42"/>
    </row>
    <row r="21" spans="1:184" s="16" customFormat="1" ht="49.5" customHeight="1">
      <c r="A21" s="136"/>
      <c r="B21" s="137"/>
      <c r="C21" s="73" t="s">
        <v>67</v>
      </c>
      <c r="D21" s="47" t="s">
        <v>68</v>
      </c>
      <c r="E21" s="73" t="s">
        <v>67</v>
      </c>
      <c r="F21" s="73" t="s">
        <v>91</v>
      </c>
      <c r="G21" s="73" t="s">
        <v>68</v>
      </c>
      <c r="H21" s="50">
        <v>0.2</v>
      </c>
      <c r="I21" s="91"/>
      <c r="J21" s="11"/>
      <c r="K21" s="29">
        <f>H21*L21</f>
        <v>0</v>
      </c>
      <c r="L21" s="29">
        <f>IF(J21=$Q$2,$P$2,(IF(J21=$Q$3,$P$3,IF(J21=$Q$4,$P$4,IF(J21=$Q$5,$P$5,IF(J21=$Q$6,$P$6))))))</f>
        <v>0</v>
      </c>
      <c r="M21" s="12"/>
      <c r="N21" s="11"/>
      <c r="O21" s="65"/>
      <c r="P21" s="41"/>
      <c r="Q21" s="42"/>
      <c r="R21" s="42"/>
      <c r="S21" s="42"/>
      <c r="T21" s="42"/>
      <c r="U21" s="42"/>
      <c r="V21" s="42"/>
    </row>
    <row r="22" spans="1:184" s="16" customFormat="1" ht="28.5" customHeight="1">
      <c r="A22" s="142"/>
      <c r="B22" s="143"/>
      <c r="C22" s="13" t="s">
        <v>51</v>
      </c>
      <c r="D22" s="13"/>
      <c r="E22" s="36"/>
      <c r="F22" s="36"/>
      <c r="G22" s="36"/>
      <c r="H22" s="52">
        <f>SUM(H20:H21)</f>
        <v>1</v>
      </c>
      <c r="I22" s="92"/>
      <c r="J22" s="14" t="str">
        <f>IF(AND(K22&gt;=$AC$1,K22&lt;=$AD$1), $AE$1, IF(AND(K22&gt;$AC$1,K22&lt;=$AD$2), $AE$2, IF(AND(K22&gt;$AC$2,K22&lt;=$AD$3), $AE$3, IF(K22&gt;$AC$3,$AE$4))))</f>
        <v>NOT MEET</v>
      </c>
      <c r="K22" s="30">
        <f>SUM(K20:K21)</f>
        <v>0</v>
      </c>
      <c r="L22" s="60">
        <f>$H22*K22</f>
        <v>0</v>
      </c>
      <c r="M22" s="15"/>
      <c r="N22" s="14"/>
      <c r="O22" s="66"/>
      <c r="P22" s="41"/>
      <c r="Q22" s="42"/>
      <c r="R22" s="42"/>
      <c r="S22" s="42"/>
      <c r="T22" s="42"/>
      <c r="U22" s="42"/>
      <c r="V22" s="42"/>
    </row>
    <row r="23" spans="1:184" s="16" customFormat="1" ht="145.5" customHeight="1">
      <c r="A23" s="146" t="s">
        <v>69</v>
      </c>
      <c r="B23" s="147"/>
      <c r="C23" s="73" t="s">
        <v>70</v>
      </c>
      <c r="D23" s="47"/>
      <c r="E23" s="47"/>
      <c r="F23" s="75" t="s">
        <v>71</v>
      </c>
      <c r="G23" s="75" t="s">
        <v>92</v>
      </c>
      <c r="H23" s="76">
        <v>1</v>
      </c>
      <c r="I23" s="91"/>
      <c r="J23" s="11"/>
      <c r="K23" s="29">
        <f>H23*L23</f>
        <v>0</v>
      </c>
      <c r="L23" s="29">
        <f>IF(J23=$Q$2,$P$2,(IF(J23=$Q$3,$P$3,IF(J23=$Q$4,$P$4,IF(J23=$Q$5,$P$5,IF(J23=$Q$6,$P$6))))))</f>
        <v>0</v>
      </c>
      <c r="M23" s="12"/>
      <c r="N23" s="11"/>
      <c r="O23" s="65"/>
      <c r="P23" s="41"/>
      <c r="Q23" s="42"/>
      <c r="R23" s="42"/>
      <c r="S23" s="42"/>
      <c r="T23" s="42"/>
      <c r="U23" s="42"/>
      <c r="V23" s="42"/>
    </row>
    <row r="24" spans="1:184" s="16" customFormat="1" ht="24.75" customHeight="1" thickBot="1">
      <c r="A24" s="118"/>
      <c r="B24" s="119"/>
      <c r="C24" s="99" t="s">
        <v>51</v>
      </c>
      <c r="D24" s="99"/>
      <c r="E24" s="100"/>
      <c r="F24" s="100"/>
      <c r="G24" s="100"/>
      <c r="H24" s="120">
        <f>SUM(H23:H23)</f>
        <v>1</v>
      </c>
      <c r="I24" s="102"/>
      <c r="J24" s="103" t="str">
        <f>IF(AND(K24&gt;=$AC$1,K24&lt;=$AD$1), $AE$1, IF(AND(K24&gt;$AC$1,K24&lt;=$AD$2), $AE$2, IF(AND(K24&gt;$AC$2,K24&lt;=$AD$3), $AE$3, IF(K24&gt;$AC$3,$AE$4))))</f>
        <v>NOT MEET</v>
      </c>
      <c r="K24" s="104">
        <f>SUM(K23:K23)</f>
        <v>0</v>
      </c>
      <c r="L24" s="121">
        <f>$H24*K24</f>
        <v>0</v>
      </c>
      <c r="M24" s="106"/>
      <c r="N24" s="103"/>
      <c r="O24" s="107"/>
      <c r="P24" s="41"/>
      <c r="Q24" s="42"/>
      <c r="R24" s="42"/>
      <c r="S24" s="42"/>
      <c r="T24" s="42"/>
      <c r="U24" s="42"/>
      <c r="V24" s="42"/>
    </row>
    <row r="25" spans="1:184" s="54" customFormat="1" ht="21.75" customHeight="1">
      <c r="A25" s="148" t="s">
        <v>72</v>
      </c>
      <c r="B25" s="149"/>
      <c r="C25" s="149"/>
      <c r="D25" s="149"/>
      <c r="E25" s="150"/>
      <c r="F25" s="122"/>
      <c r="G25" s="122"/>
      <c r="H25" s="123"/>
      <c r="I25" s="124"/>
      <c r="J25" s="125"/>
      <c r="K25" s="126"/>
      <c r="L25" s="127"/>
      <c r="M25" s="128"/>
      <c r="N25" s="129"/>
      <c r="O25" s="130"/>
      <c r="P25" s="42"/>
      <c r="Q25" s="42"/>
      <c r="R25" s="42"/>
      <c r="S25" s="42"/>
      <c r="T25" s="42"/>
      <c r="U25" s="42"/>
      <c r="V25" s="42"/>
    </row>
    <row r="26" spans="1:184" s="54" customFormat="1" ht="21.75" customHeight="1">
      <c r="A26" s="151" t="str">
        <f>A9</f>
        <v>1. COMPANY PROFILE</v>
      </c>
      <c r="B26" s="152"/>
      <c r="C26" s="152"/>
      <c r="D26" s="152"/>
      <c r="E26" s="153"/>
      <c r="F26" s="56"/>
      <c r="G26" s="56"/>
      <c r="H26" s="52">
        <v>0.1</v>
      </c>
      <c r="I26" s="93"/>
      <c r="J26" s="154">
        <f>$H$26*K15</f>
        <v>0</v>
      </c>
      <c r="K26" s="155"/>
      <c r="L26" s="59"/>
      <c r="M26" s="57"/>
      <c r="N26" s="154"/>
      <c r="O26" s="156"/>
      <c r="P26" s="42"/>
      <c r="Q26" s="42"/>
      <c r="R26" s="42"/>
      <c r="S26" s="42"/>
      <c r="T26" s="42"/>
      <c r="U26" s="42"/>
      <c r="V26" s="42"/>
    </row>
    <row r="27" spans="1:184" s="4" customFormat="1" ht="21.75" customHeight="1">
      <c r="A27" s="151" t="str">
        <f>A16</f>
        <v>2. EXPERIENCE OF COMPANY</v>
      </c>
      <c r="B27" s="152"/>
      <c r="C27" s="152"/>
      <c r="D27" s="152"/>
      <c r="E27" s="153"/>
      <c r="F27" s="55"/>
      <c r="G27" s="55"/>
      <c r="H27" s="52">
        <v>0.3</v>
      </c>
      <c r="I27" s="93"/>
      <c r="J27" s="154">
        <f>$H$27*K19</f>
        <v>0</v>
      </c>
      <c r="K27" s="155"/>
      <c r="L27" s="53"/>
      <c r="M27" s="57"/>
      <c r="N27" s="154"/>
      <c r="O27" s="156"/>
      <c r="P27" s="37"/>
      <c r="Q27" s="37"/>
      <c r="R27" s="37"/>
      <c r="S27" s="37"/>
      <c r="T27" s="37"/>
      <c r="U27" s="37"/>
      <c r="V27" s="37"/>
    </row>
    <row r="28" spans="1:184" s="4" customFormat="1" ht="30" customHeight="1">
      <c r="A28" s="151" t="str">
        <f>A20</f>
        <v>3.EXPERIENCE OF STAFF</v>
      </c>
      <c r="B28" s="152"/>
      <c r="C28" s="152"/>
      <c r="D28" s="152"/>
      <c r="E28" s="153"/>
      <c r="F28" s="55"/>
      <c r="G28" s="55"/>
      <c r="H28" s="52">
        <v>0.35</v>
      </c>
      <c r="I28" s="93"/>
      <c r="J28" s="154">
        <f>$H$28*K22</f>
        <v>0</v>
      </c>
      <c r="K28" s="155"/>
      <c r="L28" s="59"/>
      <c r="M28" s="57"/>
      <c r="N28" s="154"/>
      <c r="O28" s="156"/>
      <c r="P28" s="37"/>
      <c r="Q28" s="37"/>
      <c r="R28" s="37"/>
      <c r="S28" s="37"/>
      <c r="T28" s="37"/>
      <c r="U28" s="37"/>
      <c r="V28" s="37"/>
    </row>
    <row r="29" spans="1:184" s="9" customFormat="1" ht="27" customHeight="1">
      <c r="A29" s="151" t="str">
        <f>A23</f>
        <v>4. RESOURCE SELECTION</v>
      </c>
      <c r="B29" s="152"/>
      <c r="C29" s="152"/>
      <c r="D29" s="152"/>
      <c r="E29" s="153"/>
      <c r="F29" s="55"/>
      <c r="G29" s="55"/>
      <c r="H29" s="52">
        <v>0.25</v>
      </c>
      <c r="I29" s="93"/>
      <c r="J29" s="154">
        <f>$H$29*K24</f>
        <v>0</v>
      </c>
      <c r="K29" s="155"/>
      <c r="L29" s="59"/>
      <c r="M29" s="57"/>
      <c r="N29" s="154"/>
      <c r="O29" s="156"/>
      <c r="P29" s="37"/>
      <c r="Q29" s="37"/>
      <c r="R29" s="37"/>
      <c r="S29" s="37"/>
      <c r="T29" s="37"/>
      <c r="U29" s="37"/>
      <c r="V29" s="37"/>
    </row>
    <row r="30" spans="1:184" ht="21.75" customHeight="1">
      <c r="A30" s="162" t="s">
        <v>73</v>
      </c>
      <c r="B30" s="163"/>
      <c r="C30" s="163"/>
      <c r="D30" s="163"/>
      <c r="E30" s="164"/>
      <c r="F30" s="58"/>
      <c r="G30" s="58"/>
      <c r="H30" s="17">
        <f>SUM(H26:H29)</f>
        <v>1</v>
      </c>
      <c r="I30" s="94"/>
      <c r="J30" s="165">
        <f>SUM(J26:K29)</f>
        <v>0</v>
      </c>
      <c r="K30" s="166"/>
      <c r="L30" s="165"/>
      <c r="M30" s="166"/>
      <c r="N30" s="165"/>
      <c r="O30" s="167"/>
      <c r="P30" s="37"/>
      <c r="Q30" s="37"/>
      <c r="R30" s="37"/>
      <c r="S30" s="37"/>
      <c r="T30" s="37"/>
      <c r="U30" s="37"/>
      <c r="V30" s="37"/>
      <c r="X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row>
    <row r="31" spans="1:184" ht="10.5" hidden="1" customHeight="1">
      <c r="A31" s="77"/>
      <c r="B31" s="4" t="s">
        <v>74</v>
      </c>
      <c r="C31" s="18"/>
      <c r="D31" s="34"/>
      <c r="E31" s="34"/>
      <c r="F31" s="34"/>
      <c r="G31" s="34"/>
      <c r="H31" s="19"/>
      <c r="I31" s="1"/>
      <c r="J31" s="22"/>
      <c r="K31" s="31"/>
      <c r="L31" s="95"/>
      <c r="M31" s="21"/>
      <c r="N31" s="22"/>
      <c r="O31" s="67"/>
      <c r="P31" s="37"/>
      <c r="Q31" s="37"/>
      <c r="R31" s="37"/>
      <c r="S31" s="37"/>
      <c r="T31" s="37"/>
      <c r="U31" s="1"/>
      <c r="X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row>
    <row r="32" spans="1:184" ht="10.5" hidden="1" customHeight="1">
      <c r="A32" s="77"/>
      <c r="B32" s="4" t="s">
        <v>75</v>
      </c>
      <c r="C32" s="18"/>
      <c r="D32" s="34"/>
      <c r="E32" s="34"/>
      <c r="F32" s="34"/>
      <c r="G32" s="34"/>
      <c r="H32" s="19"/>
      <c r="I32" s="1"/>
      <c r="J32" s="20"/>
      <c r="K32" s="31"/>
      <c r="L32" s="95"/>
      <c r="M32" s="21"/>
      <c r="N32" s="20"/>
      <c r="O32" s="67"/>
      <c r="P32" s="37"/>
      <c r="Q32" s="37"/>
      <c r="R32" s="37"/>
      <c r="S32" s="37"/>
      <c r="T32" s="37"/>
      <c r="U32" s="1"/>
      <c r="X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row>
    <row r="33" spans="1:184" ht="10.5" hidden="1" customHeight="1">
      <c r="A33" s="78"/>
      <c r="B33" s="9" t="s">
        <v>76</v>
      </c>
      <c r="C33" s="23"/>
      <c r="D33" s="35"/>
      <c r="E33" s="35"/>
      <c r="F33" s="35"/>
      <c r="G33" s="35"/>
      <c r="H33" s="24"/>
      <c r="I33" s="1"/>
      <c r="J33" s="25" t="e">
        <f>AND(K15&gt;=$AD$2,#REF!&gt;=$AD$2,K19&gt;=$AD$2,K24&gt;=$AD$2,#REF!&gt;=$AD$2,#REF!&gt;=$AD$2)</f>
        <v>#REF!</v>
      </c>
      <c r="K33" s="32" t="e">
        <f>AND(J30&gt;=N30,J30&gt;=#REF!,J30&gt;=#REF!)</f>
        <v>#REF!</v>
      </c>
      <c r="L33" s="95"/>
      <c r="M33" s="21"/>
      <c r="N33" s="25" t="e">
        <f>AND(O15&gt;=$AD$2,#REF!&gt;=$AD$2,O19&gt;=$AD$2,O24&gt;=$AD$2,#REF!&gt;=$AD$2,#REF!&gt;=$AD$2)</f>
        <v>#REF!</v>
      </c>
      <c r="O33" s="68" t="e">
        <f>AND(N30&gt;=#REF!,N30&gt;=#REF!,N30&gt;=J30)</f>
        <v>#REF!</v>
      </c>
      <c r="P33" s="37"/>
      <c r="Q33" s="37"/>
      <c r="R33" s="37"/>
      <c r="S33" s="37"/>
      <c r="T33" s="37"/>
      <c r="U33" s="1"/>
      <c r="X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row>
    <row r="34" spans="1:184" ht="21.75" customHeight="1">
      <c r="A34" s="79"/>
      <c r="B34" s="39"/>
      <c r="C34" s="37"/>
      <c r="D34" s="37"/>
      <c r="E34" s="37"/>
      <c r="F34" s="37"/>
      <c r="G34" s="37"/>
      <c r="H34" s="37"/>
      <c r="I34" s="96"/>
      <c r="J34" s="97"/>
      <c r="K34" s="97"/>
      <c r="L34" s="97"/>
      <c r="M34" s="37"/>
      <c r="N34" s="97"/>
      <c r="O34" s="72"/>
      <c r="P34" s="37"/>
      <c r="Q34" s="37"/>
      <c r="R34" s="37"/>
      <c r="S34" s="37"/>
      <c r="T34" s="37"/>
      <c r="U34" s="1"/>
      <c r="X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row>
    <row r="35" spans="1:184" ht="57" customHeight="1">
      <c r="A35" s="168" t="s">
        <v>77</v>
      </c>
      <c r="B35" s="169"/>
      <c r="C35" s="169"/>
      <c r="D35" s="169"/>
      <c r="E35" s="169"/>
      <c r="F35" s="169"/>
      <c r="G35" s="169"/>
      <c r="H35" s="169"/>
      <c r="I35" s="96"/>
      <c r="J35" s="159" t="str">
        <f>IF(J30&gt;=0.8,"MEET","NOT MEET")</f>
        <v>NOT MEET</v>
      </c>
      <c r="K35" s="159"/>
      <c r="L35" s="98"/>
      <c r="M35" s="37"/>
      <c r="N35" s="157" t="s">
        <v>78</v>
      </c>
      <c r="O35" s="158"/>
      <c r="P35" s="37"/>
      <c r="Q35" s="37"/>
      <c r="R35" s="37"/>
      <c r="S35" s="37"/>
      <c r="T35" s="37"/>
      <c r="U35" s="1"/>
      <c r="X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row>
    <row r="36" spans="1:184" ht="69.75" customHeight="1">
      <c r="A36" s="168"/>
      <c r="B36" s="169"/>
      <c r="C36" s="169"/>
      <c r="D36" s="169"/>
      <c r="E36" s="169"/>
      <c r="F36" s="169"/>
      <c r="G36" s="169"/>
      <c r="H36" s="169"/>
      <c r="I36" s="37"/>
      <c r="J36" s="159"/>
      <c r="K36" s="159"/>
      <c r="L36" s="98"/>
      <c r="M36" s="37"/>
      <c r="N36" s="157" t="s">
        <v>79</v>
      </c>
      <c r="O36" s="158"/>
      <c r="P36" s="37"/>
      <c r="Q36" s="37"/>
      <c r="R36" s="37"/>
      <c r="S36" s="37"/>
      <c r="T36" s="37"/>
      <c r="U36" s="1"/>
      <c r="X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row>
    <row r="37" spans="1:184" ht="82.5" customHeight="1">
      <c r="A37" s="168"/>
      <c r="B37" s="169"/>
      <c r="C37" s="169"/>
      <c r="D37" s="169"/>
      <c r="E37" s="169"/>
      <c r="F37" s="169"/>
      <c r="G37" s="169"/>
      <c r="H37" s="169"/>
      <c r="I37" s="37"/>
      <c r="J37" s="159"/>
      <c r="K37" s="159"/>
      <c r="L37" s="98"/>
      <c r="M37" s="37"/>
      <c r="N37" s="157" t="s">
        <v>80</v>
      </c>
      <c r="O37" s="158"/>
      <c r="P37" s="37"/>
      <c r="Q37" s="37"/>
      <c r="R37" s="37"/>
      <c r="S37" s="37"/>
      <c r="T37" s="37" t="s">
        <v>81</v>
      </c>
      <c r="U37" s="1"/>
      <c r="X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row>
    <row r="38" spans="1:184" ht="48.75" customHeight="1" thickBot="1">
      <c r="A38" s="170"/>
      <c r="B38" s="171"/>
      <c r="C38" s="171"/>
      <c r="D38" s="171"/>
      <c r="E38" s="171"/>
      <c r="F38" s="171"/>
      <c r="G38" s="171"/>
      <c r="H38" s="171"/>
      <c r="I38" s="71"/>
      <c r="J38" s="160"/>
      <c r="K38" s="160"/>
      <c r="L38" s="70"/>
      <c r="M38" s="71"/>
      <c r="N38" s="160"/>
      <c r="O38" s="161"/>
      <c r="P38" s="37"/>
      <c r="Q38" s="37"/>
      <c r="R38" s="37"/>
      <c r="S38" s="37"/>
      <c r="T38" s="37"/>
      <c r="U38" s="1"/>
      <c r="X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row>
  </sheetData>
  <mergeCells count="32">
    <mergeCell ref="A23:B23"/>
    <mergeCell ref="A7:O7"/>
    <mergeCell ref="A8:B8"/>
    <mergeCell ref="A9:B15"/>
    <mergeCell ref="A16:B19"/>
    <mergeCell ref="A20:B22"/>
    <mergeCell ref="A25:E25"/>
    <mergeCell ref="A26:E26"/>
    <mergeCell ref="J26:K26"/>
    <mergeCell ref="N26:O26"/>
    <mergeCell ref="A27:E27"/>
    <mergeCell ref="J27:K27"/>
    <mergeCell ref="N27:O27"/>
    <mergeCell ref="A28:E28"/>
    <mergeCell ref="J28:K28"/>
    <mergeCell ref="N28:O28"/>
    <mergeCell ref="A29:E29"/>
    <mergeCell ref="J29:K29"/>
    <mergeCell ref="N29:O29"/>
    <mergeCell ref="N37:O37"/>
    <mergeCell ref="J38:K38"/>
    <mergeCell ref="N38:O38"/>
    <mergeCell ref="A30:E30"/>
    <mergeCell ref="J30:K30"/>
    <mergeCell ref="L30:M30"/>
    <mergeCell ref="N30:O30"/>
    <mergeCell ref="A35:H38"/>
    <mergeCell ref="J35:K35"/>
    <mergeCell ref="N35:O35"/>
    <mergeCell ref="J36:K36"/>
    <mergeCell ref="N36:O36"/>
    <mergeCell ref="J37:K37"/>
  </mergeCells>
  <conditionalFormatting sqref="J19:J24">
    <cfRule type="cellIs" dxfId="17" priority="1" stopIfTrue="1" operator="equal">
      <formula>"X"</formula>
    </cfRule>
  </conditionalFormatting>
  <conditionalFormatting sqref="J9:L18">
    <cfRule type="cellIs" dxfId="16" priority="3" stopIfTrue="1" operator="equal">
      <formula>"X"</formula>
    </cfRule>
  </conditionalFormatting>
  <conditionalFormatting sqref="J8:O8 K24:O24">
    <cfRule type="cellIs" dxfId="15" priority="6" stopIfTrue="1" operator="equal">
      <formula>"X"</formula>
    </cfRule>
  </conditionalFormatting>
  <conditionalFormatting sqref="K19:L23">
    <cfRule type="cellIs" dxfId="14" priority="2" stopIfTrue="1" operator="equal">
      <formula>"X"</formula>
    </cfRule>
  </conditionalFormatting>
  <conditionalFormatting sqref="M26:M29">
    <cfRule type="cellIs" dxfId="13" priority="5" stopIfTrue="1" operator="equal">
      <formula>"X"</formula>
    </cfRule>
  </conditionalFormatting>
  <conditionalFormatting sqref="M9:O23">
    <cfRule type="cellIs" dxfId="12" priority="4" stopIfTrue="1" operator="equal">
      <formula>"X"</formula>
    </cfRule>
  </conditionalFormatting>
  <pageMargins left="0.6692913385826772" right="0.78740157480314965" top="0.35433070866141736" bottom="0.47244094488188981" header="0.35433070866141736" footer="0.47244094488188981"/>
  <pageSetup paperSize="8" scale="77" fitToHeight="0" orientation="landscape" r:id="rId1"/>
  <headerFooter alignWithMargins="0"/>
  <rowBreaks count="1" manualBreakCount="1">
    <brk id="24"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ACBF-60F5-4335-8BA2-70010F0580DC}">
  <sheetPr>
    <pageSetUpPr autoPageBreaks="0" fitToPage="1"/>
  </sheetPr>
  <dimension ref="A1:GB38"/>
  <sheetViews>
    <sheetView showGridLines="0" showOutlineSymbols="0" view="pageBreakPreview" topLeftCell="A7" zoomScaleNormal="70" zoomScaleSheetLayoutView="100" zoomScalePageLayoutView="65" workbookViewId="0">
      <selection activeCell="F10" sqref="F10"/>
    </sheetView>
  </sheetViews>
  <sheetFormatPr defaultColWidth="9" defaultRowHeight="21.75" customHeight="1"/>
  <cols>
    <col min="1" max="1" width="5.5703125" style="1" customWidth="1"/>
    <col min="2" max="2" width="17" style="21" bestFit="1" customWidth="1"/>
    <col min="3" max="3" width="35.5703125" style="1" customWidth="1"/>
    <col min="4" max="4" width="1.5703125" style="1" hidden="1" customWidth="1"/>
    <col min="5" max="5" width="1.28515625" style="1" hidden="1" customWidth="1"/>
    <col min="6" max="6" width="32.85546875" style="1" customWidth="1"/>
    <col min="7" max="7" width="42" style="1" customWidth="1"/>
    <col min="8" max="8" width="10.28515625" style="1" customWidth="1"/>
    <col min="9" max="9" width="0.5703125" style="6" hidden="1" customWidth="1"/>
    <col min="10" max="10" width="13" style="1" customWidth="1"/>
    <col min="11" max="11" width="11.28515625" style="33" customWidth="1"/>
    <col min="12" max="12" width="8.5703125" style="33" customWidth="1"/>
    <col min="13" max="13" width="0.5703125" style="6" hidden="1" customWidth="1"/>
    <col min="14" max="14" width="30.28515625" style="1" customWidth="1"/>
    <col min="15" max="15" width="46.28515625" style="1" customWidth="1"/>
    <col min="16" max="16" width="21.85546875" style="33" customWidth="1"/>
    <col min="17" max="17" width="22.28515625" style="6" customWidth="1"/>
    <col min="18" max="18" width="19.28515625" style="1" customWidth="1"/>
    <col min="19" max="19" width="21" style="1" customWidth="1"/>
    <col min="20" max="20" width="19" style="33" customWidth="1"/>
    <col min="21" max="21" width="22" style="6" customWidth="1"/>
    <col min="22" max="22" width="15" style="1" customWidth="1"/>
    <col min="23" max="23" width="20.5703125" style="1" customWidth="1"/>
    <col min="24" max="24" width="19" style="33" customWidth="1"/>
    <col min="25" max="25" width="17.85546875" style="1" customWidth="1"/>
    <col min="26" max="26" width="16.28515625" style="37" customWidth="1"/>
    <col min="27" max="27" width="10.28515625" style="37" customWidth="1"/>
    <col min="28" max="28" width="9" style="37"/>
    <col min="29" max="29" width="12.5703125" style="37" customWidth="1"/>
    <col min="30" max="30" width="6.28515625" style="37" customWidth="1"/>
    <col min="31" max="31" width="12" style="37" bestFit="1" customWidth="1"/>
    <col min="32" max="32" width="14.28515625" style="37" customWidth="1"/>
    <col min="33" max="184" width="9" style="37"/>
    <col min="185" max="16384" width="9" style="1"/>
  </cols>
  <sheetData>
    <row r="1" spans="1:32" ht="12" hidden="1" thickBot="1">
      <c r="A1" s="2"/>
      <c r="B1" s="3">
        <v>0</v>
      </c>
      <c r="C1" s="4" t="s">
        <v>0</v>
      </c>
      <c r="D1" s="5"/>
      <c r="E1" s="5"/>
      <c r="F1" s="5"/>
      <c r="G1" s="5"/>
      <c r="H1" s="5"/>
      <c r="J1" s="2"/>
      <c r="K1" s="27"/>
      <c r="N1" s="2"/>
      <c r="O1" s="5"/>
      <c r="P1" s="37" t="s">
        <v>1</v>
      </c>
      <c r="Q1" s="37"/>
      <c r="R1" s="37" t="s">
        <v>2</v>
      </c>
      <c r="S1" s="37"/>
      <c r="T1" s="37">
        <v>0.69</v>
      </c>
      <c r="U1" s="37" t="s">
        <v>3</v>
      </c>
      <c r="V1" s="37" t="s">
        <v>4</v>
      </c>
      <c r="W1" s="37"/>
      <c r="X1" s="61"/>
      <c r="Z1" s="37" t="s">
        <v>1</v>
      </c>
      <c r="AB1" s="37" t="s">
        <v>2</v>
      </c>
      <c r="AC1" s="38">
        <v>0</v>
      </c>
      <c r="AD1" s="38">
        <v>0.49</v>
      </c>
      <c r="AE1" s="37" t="s">
        <v>3</v>
      </c>
      <c r="AF1" s="37" t="s">
        <v>5</v>
      </c>
    </row>
    <row r="2" spans="1:32" ht="12" hidden="1" thickBot="1">
      <c r="A2" s="2"/>
      <c r="B2" s="3">
        <v>1</v>
      </c>
      <c r="C2" s="4" t="s">
        <v>6</v>
      </c>
      <c r="D2" s="5"/>
      <c r="E2" s="5"/>
      <c r="F2" s="5"/>
      <c r="G2" s="5"/>
      <c r="H2" s="5"/>
      <c r="J2" s="2"/>
      <c r="K2" s="27"/>
      <c r="N2" s="2"/>
      <c r="O2" s="5"/>
      <c r="P2" s="37">
        <v>0</v>
      </c>
      <c r="Q2" s="37">
        <v>0</v>
      </c>
      <c r="R2" s="37" t="s">
        <v>7</v>
      </c>
      <c r="S2" s="37">
        <v>0</v>
      </c>
      <c r="T2" s="37">
        <v>0.79</v>
      </c>
      <c r="U2" s="37" t="s">
        <v>8</v>
      </c>
      <c r="V2" s="37" t="s">
        <v>9</v>
      </c>
      <c r="W2" s="37"/>
      <c r="X2" s="61"/>
      <c r="Z2" s="38">
        <v>0</v>
      </c>
      <c r="AA2" s="39">
        <v>0</v>
      </c>
      <c r="AB2" s="37" t="s">
        <v>0</v>
      </c>
      <c r="AC2" s="38">
        <v>0.5</v>
      </c>
      <c r="AD2" s="38">
        <v>0.59</v>
      </c>
      <c r="AE2" s="37" t="s">
        <v>8</v>
      </c>
      <c r="AF2" s="37" t="s">
        <v>10</v>
      </c>
    </row>
    <row r="3" spans="1:32" ht="12" hidden="1" thickBot="1">
      <c r="A3" s="2"/>
      <c r="B3" s="3">
        <v>2</v>
      </c>
      <c r="C3" s="4" t="s">
        <v>11</v>
      </c>
      <c r="D3" s="5"/>
      <c r="E3" s="5"/>
      <c r="F3" s="5"/>
      <c r="G3" s="5"/>
      <c r="H3" s="5"/>
      <c r="J3" s="2"/>
      <c r="K3" s="27"/>
      <c r="N3" s="2"/>
      <c r="O3" s="5"/>
      <c r="P3" s="37">
        <v>0.5</v>
      </c>
      <c r="Q3" s="37">
        <v>1</v>
      </c>
      <c r="R3" s="37" t="s">
        <v>12</v>
      </c>
      <c r="S3" s="37">
        <v>0.7</v>
      </c>
      <c r="T3" s="37">
        <v>1</v>
      </c>
      <c r="U3" s="37" t="s">
        <v>13</v>
      </c>
      <c r="V3" s="37" t="s">
        <v>14</v>
      </c>
      <c r="W3" s="37"/>
      <c r="X3" s="61"/>
      <c r="Z3" s="38">
        <v>0.5</v>
      </c>
      <c r="AA3" s="39">
        <v>1</v>
      </c>
      <c r="AB3" s="37" t="s">
        <v>15</v>
      </c>
      <c r="AC3" s="38">
        <v>0.6</v>
      </c>
      <c r="AD3" s="38">
        <v>0.79</v>
      </c>
      <c r="AE3" s="37" t="s">
        <v>8</v>
      </c>
      <c r="AF3" s="37" t="s">
        <v>16</v>
      </c>
    </row>
    <row r="4" spans="1:32" ht="12" hidden="1" thickBot="1">
      <c r="A4" s="2"/>
      <c r="B4" s="3">
        <v>3</v>
      </c>
      <c r="C4" s="4" t="s">
        <v>17</v>
      </c>
      <c r="D4" s="5"/>
      <c r="E4" s="5"/>
      <c r="F4" s="5"/>
      <c r="G4" s="5"/>
      <c r="H4" s="5"/>
      <c r="J4" s="2"/>
      <c r="K4" s="27"/>
      <c r="N4" s="2"/>
      <c r="O4" s="5"/>
      <c r="P4" s="37">
        <v>0.75</v>
      </c>
      <c r="Q4" s="37">
        <v>2</v>
      </c>
      <c r="R4" s="37" t="s">
        <v>18</v>
      </c>
      <c r="S4" s="37">
        <v>0.8</v>
      </c>
      <c r="T4" s="37">
        <v>110</v>
      </c>
      <c r="U4" s="37" t="s">
        <v>19</v>
      </c>
      <c r="V4" s="37" t="s">
        <v>20</v>
      </c>
      <c r="W4" s="37"/>
      <c r="X4" s="61"/>
      <c r="Z4" s="38">
        <v>0.75</v>
      </c>
      <c r="AA4" s="39">
        <v>2</v>
      </c>
      <c r="AB4" s="37" t="s">
        <v>15</v>
      </c>
      <c r="AC4" s="38">
        <v>0.8</v>
      </c>
      <c r="AD4" s="37">
        <v>100</v>
      </c>
      <c r="AE4" s="37" t="s">
        <v>13</v>
      </c>
      <c r="AF4" s="37" t="s">
        <v>21</v>
      </c>
    </row>
    <row r="5" spans="1:32" ht="12" hidden="1" thickBot="1">
      <c r="A5" s="2"/>
      <c r="B5" s="3"/>
      <c r="C5" s="4"/>
      <c r="D5" s="5"/>
      <c r="E5" s="5"/>
      <c r="F5" s="5"/>
      <c r="G5" s="5"/>
      <c r="H5" s="5"/>
      <c r="J5" s="2"/>
      <c r="K5" s="27"/>
      <c r="N5" s="2"/>
      <c r="O5" s="5"/>
      <c r="P5" s="37">
        <v>1</v>
      </c>
      <c r="Q5" s="37">
        <v>3</v>
      </c>
      <c r="R5" s="37" t="s">
        <v>22</v>
      </c>
      <c r="S5" s="37">
        <v>1.01</v>
      </c>
      <c r="T5" s="37"/>
      <c r="U5" s="37"/>
      <c r="V5" s="37"/>
      <c r="W5" s="37"/>
      <c r="X5" s="61"/>
      <c r="Z5" s="38">
        <v>1</v>
      </c>
      <c r="AA5" s="39">
        <v>3</v>
      </c>
      <c r="AB5" s="37" t="s">
        <v>17</v>
      </c>
    </row>
    <row r="6" spans="1:32" ht="12" hidden="1" thickBot="1">
      <c r="A6" s="7"/>
      <c r="B6" s="8"/>
      <c r="C6" s="9"/>
      <c r="D6" s="10"/>
      <c r="E6" s="10"/>
      <c r="F6" s="10"/>
      <c r="G6" s="10"/>
      <c r="H6" s="10"/>
      <c r="J6" s="7"/>
      <c r="K6" s="28"/>
      <c r="N6" s="7"/>
      <c r="O6" s="10"/>
      <c r="P6" s="37">
        <v>1</v>
      </c>
      <c r="Q6" s="37" t="s">
        <v>23</v>
      </c>
      <c r="R6" s="37" t="s">
        <v>2</v>
      </c>
      <c r="S6" s="37"/>
      <c r="T6" s="37"/>
      <c r="U6" s="37"/>
      <c r="V6" s="37"/>
      <c r="W6" s="37"/>
      <c r="X6" s="61"/>
      <c r="Z6" s="38">
        <v>1</v>
      </c>
      <c r="AA6" s="39" t="s">
        <v>23</v>
      </c>
      <c r="AB6" s="37" t="s">
        <v>2</v>
      </c>
    </row>
    <row r="7" spans="1:32" ht="21" customHeight="1">
      <c r="A7" s="131" t="s">
        <v>96</v>
      </c>
      <c r="B7" s="132"/>
      <c r="C7" s="132"/>
      <c r="D7" s="132"/>
      <c r="E7" s="132"/>
      <c r="F7" s="132"/>
      <c r="G7" s="132"/>
      <c r="H7" s="132"/>
      <c r="I7" s="132"/>
      <c r="J7" s="132"/>
      <c r="K7" s="132"/>
      <c r="L7" s="132"/>
      <c r="M7" s="132"/>
      <c r="N7" s="132"/>
      <c r="O7" s="133"/>
      <c r="P7" s="42"/>
      <c r="Q7" s="42"/>
      <c r="R7" s="42"/>
      <c r="S7" s="42"/>
      <c r="T7" s="42"/>
      <c r="U7" s="42"/>
      <c r="V7" s="42"/>
      <c r="W7" s="42"/>
      <c r="X7" s="62"/>
      <c r="Y7" s="37"/>
      <c r="AA7" s="38"/>
      <c r="AB7" s="39"/>
    </row>
    <row r="8" spans="1:32" s="4" customFormat="1" ht="57" customHeight="1">
      <c r="A8" s="134"/>
      <c r="B8" s="135"/>
      <c r="C8" s="43" t="s">
        <v>24</v>
      </c>
      <c r="D8" s="43"/>
      <c r="E8" s="43"/>
      <c r="F8" s="43" t="s">
        <v>25</v>
      </c>
      <c r="G8" s="43" t="s">
        <v>26</v>
      </c>
      <c r="H8" s="44" t="s">
        <v>27</v>
      </c>
      <c r="I8" s="88"/>
      <c r="J8" s="26" t="s">
        <v>28</v>
      </c>
      <c r="K8" s="45" t="s">
        <v>29</v>
      </c>
      <c r="L8" s="89" t="s">
        <v>30</v>
      </c>
      <c r="M8" s="90"/>
      <c r="N8" s="46" t="s">
        <v>31</v>
      </c>
      <c r="O8" s="63" t="s">
        <v>32</v>
      </c>
      <c r="P8" s="40"/>
      <c r="Q8" s="37"/>
      <c r="R8" s="37"/>
      <c r="S8" s="37"/>
      <c r="T8" s="37"/>
      <c r="U8" s="37"/>
      <c r="V8" s="37"/>
      <c r="W8" s="37"/>
      <c r="X8" s="37"/>
      <c r="Y8" s="37"/>
      <c r="Z8" s="37"/>
      <c r="AA8" s="37"/>
      <c r="AB8" s="37"/>
      <c r="AC8" s="37"/>
      <c r="AD8" s="37"/>
      <c r="AE8" s="37"/>
      <c r="AF8" s="37"/>
    </row>
    <row r="9" spans="1:32" s="4" customFormat="1" ht="54.75" customHeight="1">
      <c r="A9" s="136" t="s">
        <v>33</v>
      </c>
      <c r="B9" s="137"/>
      <c r="C9" s="83" t="s">
        <v>93</v>
      </c>
      <c r="D9" s="48"/>
      <c r="E9" s="49"/>
      <c r="F9" s="83" t="s">
        <v>34</v>
      </c>
      <c r="G9" s="83" t="s">
        <v>35</v>
      </c>
      <c r="H9" s="84">
        <v>0.15</v>
      </c>
      <c r="I9" s="91"/>
      <c r="J9" s="85"/>
      <c r="K9" s="86">
        <f t="shared" ref="K9:K14" si="0">H9*L9</f>
        <v>0</v>
      </c>
      <c r="L9" s="86">
        <f t="shared" ref="L9:L14" si="1">IF(J9=$Q$2,$P$2,(IF(J9=$Q$3,$P$3,IF(J9=$Q$4,$P$4,IF(J9=$Q$5,$P$5,IF(J9=$Q$6,$P$6))))))</f>
        <v>0</v>
      </c>
      <c r="M9" s="12"/>
      <c r="N9" s="85"/>
      <c r="O9" s="87"/>
      <c r="P9" s="39"/>
      <c r="Q9" s="37"/>
      <c r="R9" s="37"/>
      <c r="S9" s="37"/>
      <c r="T9" s="37"/>
      <c r="U9" s="37"/>
      <c r="V9" s="37"/>
      <c r="W9" s="37"/>
      <c r="X9" s="37"/>
      <c r="Y9" s="37"/>
      <c r="Z9" s="37"/>
      <c r="AA9" s="37"/>
      <c r="AB9" s="37"/>
      <c r="AC9" s="37"/>
      <c r="AD9" s="37"/>
      <c r="AE9" s="37"/>
      <c r="AF9" s="37"/>
    </row>
    <row r="10" spans="1:32" s="4" customFormat="1" ht="138.75" customHeight="1">
      <c r="A10" s="136"/>
      <c r="B10" s="137"/>
      <c r="C10" s="69" t="s">
        <v>36</v>
      </c>
      <c r="D10" s="48"/>
      <c r="E10" s="49"/>
      <c r="F10" s="69" t="s">
        <v>37</v>
      </c>
      <c r="G10" s="69" t="s">
        <v>38</v>
      </c>
      <c r="H10" s="50">
        <v>0.05</v>
      </c>
      <c r="I10" s="91"/>
      <c r="J10" s="11"/>
      <c r="K10" s="29">
        <f t="shared" si="0"/>
        <v>0</v>
      </c>
      <c r="L10" s="29">
        <f t="shared" si="1"/>
        <v>0</v>
      </c>
      <c r="M10" s="12"/>
      <c r="N10" s="11"/>
      <c r="O10" s="64"/>
      <c r="P10" s="39"/>
      <c r="Q10" s="37"/>
      <c r="R10" s="37"/>
      <c r="S10" s="37"/>
      <c r="T10" s="37"/>
      <c r="U10" s="37"/>
      <c r="V10" s="37"/>
      <c r="W10" s="37"/>
      <c r="X10" s="37"/>
      <c r="Y10" s="37"/>
      <c r="Z10" s="37"/>
      <c r="AA10" s="37"/>
      <c r="AB10" s="37"/>
      <c r="AC10" s="37"/>
      <c r="AD10" s="37"/>
      <c r="AE10" s="37"/>
      <c r="AF10" s="37"/>
    </row>
    <row r="11" spans="1:32" s="4" customFormat="1" ht="106.5" customHeight="1">
      <c r="A11" s="136"/>
      <c r="B11" s="137"/>
      <c r="C11" s="81" t="s">
        <v>39</v>
      </c>
      <c r="D11" s="48"/>
      <c r="E11" s="49"/>
      <c r="F11" s="81" t="s">
        <v>82</v>
      </c>
      <c r="G11" s="81" t="s">
        <v>41</v>
      </c>
      <c r="H11" s="50">
        <v>0.15</v>
      </c>
      <c r="I11" s="91"/>
      <c r="J11" s="11"/>
      <c r="K11" s="29">
        <f t="shared" si="0"/>
        <v>0</v>
      </c>
      <c r="L11" s="29">
        <f t="shared" si="1"/>
        <v>0</v>
      </c>
      <c r="M11" s="12"/>
      <c r="N11" s="11"/>
      <c r="O11" s="64"/>
      <c r="P11" s="39"/>
      <c r="Q11" s="37"/>
      <c r="R11" s="37"/>
      <c r="S11" s="37"/>
      <c r="T11" s="37"/>
      <c r="U11" s="37"/>
      <c r="V11" s="37"/>
      <c r="W11" s="37"/>
      <c r="X11" s="37"/>
      <c r="Y11" s="37"/>
      <c r="Z11" s="37"/>
      <c r="AA11" s="37"/>
      <c r="AB11" s="37"/>
      <c r="AC11" s="37"/>
      <c r="AD11" s="37"/>
      <c r="AE11" s="37"/>
      <c r="AF11" s="37"/>
    </row>
    <row r="12" spans="1:32" s="4" customFormat="1" ht="233.65" customHeight="1">
      <c r="A12" s="136"/>
      <c r="B12" s="137"/>
      <c r="C12" s="73" t="s">
        <v>42</v>
      </c>
      <c r="D12" s="74"/>
      <c r="E12" s="49"/>
      <c r="F12" s="73" t="s">
        <v>83</v>
      </c>
      <c r="G12" s="69" t="s">
        <v>44</v>
      </c>
      <c r="H12" s="50">
        <v>0.35</v>
      </c>
      <c r="I12" s="91"/>
      <c r="J12" s="11"/>
      <c r="K12" s="29">
        <f t="shared" si="0"/>
        <v>0</v>
      </c>
      <c r="L12" s="29">
        <f t="shared" si="1"/>
        <v>0</v>
      </c>
      <c r="M12" s="12"/>
      <c r="N12" s="11"/>
      <c r="O12" s="64"/>
      <c r="P12" s="39"/>
      <c r="Q12" s="37"/>
      <c r="R12" s="37"/>
      <c r="S12" s="37"/>
      <c r="T12" s="37"/>
      <c r="U12" s="37"/>
      <c r="V12" s="37"/>
      <c r="W12" s="37"/>
      <c r="X12" s="37"/>
      <c r="Y12" s="37"/>
      <c r="Z12" s="37"/>
      <c r="AA12" s="37"/>
      <c r="AB12" s="37"/>
      <c r="AC12" s="37"/>
      <c r="AD12" s="37"/>
      <c r="AE12" s="37"/>
      <c r="AF12" s="37"/>
    </row>
    <row r="13" spans="1:32" s="4" customFormat="1" ht="230.25" customHeight="1">
      <c r="A13" s="136"/>
      <c r="B13" s="137"/>
      <c r="C13" s="73" t="s">
        <v>45</v>
      </c>
      <c r="D13" s="74"/>
      <c r="E13" s="49"/>
      <c r="F13" s="69" t="s">
        <v>46</v>
      </c>
      <c r="G13" s="69" t="s">
        <v>47</v>
      </c>
      <c r="H13" s="50">
        <v>0.25</v>
      </c>
      <c r="I13" s="91"/>
      <c r="J13" s="11"/>
      <c r="K13" s="29">
        <f t="shared" si="0"/>
        <v>0</v>
      </c>
      <c r="L13" s="29">
        <f t="shared" si="1"/>
        <v>0</v>
      </c>
      <c r="M13" s="12"/>
      <c r="N13" s="11"/>
      <c r="O13" s="64"/>
      <c r="P13" s="39"/>
      <c r="Q13" s="37"/>
      <c r="R13" s="37"/>
      <c r="S13" s="37"/>
      <c r="T13" s="37"/>
      <c r="U13" s="37"/>
      <c r="V13" s="37"/>
      <c r="W13" s="37"/>
      <c r="X13" s="37"/>
      <c r="Y13" s="37"/>
      <c r="Z13" s="37"/>
      <c r="AA13" s="37"/>
      <c r="AB13" s="37"/>
      <c r="AC13" s="37"/>
      <c r="AD13" s="37"/>
      <c r="AE13" s="37"/>
      <c r="AF13" s="37"/>
    </row>
    <row r="14" spans="1:32" s="4" customFormat="1" ht="142.5" customHeight="1">
      <c r="A14" s="136"/>
      <c r="B14" s="137"/>
      <c r="C14" s="69" t="s">
        <v>48</v>
      </c>
      <c r="D14" s="48"/>
      <c r="E14" s="47"/>
      <c r="F14" s="69" t="s">
        <v>49</v>
      </c>
      <c r="G14" s="69" t="s">
        <v>50</v>
      </c>
      <c r="H14" s="50">
        <v>0.05</v>
      </c>
      <c r="I14" s="91"/>
      <c r="J14" s="11"/>
      <c r="K14" s="29">
        <f t="shared" si="0"/>
        <v>0</v>
      </c>
      <c r="L14" s="29">
        <f t="shared" si="1"/>
        <v>0</v>
      </c>
      <c r="M14" s="12"/>
      <c r="N14" s="11"/>
      <c r="O14" s="65"/>
      <c r="P14" s="39"/>
      <c r="Q14" s="37"/>
      <c r="R14" s="37"/>
      <c r="S14" s="37"/>
      <c r="T14" s="37"/>
      <c r="U14" s="37"/>
      <c r="V14" s="37"/>
      <c r="W14" s="37"/>
      <c r="X14" s="37"/>
      <c r="Y14" s="37"/>
      <c r="Z14" s="37"/>
      <c r="AA14" s="37"/>
      <c r="AB14" s="37"/>
      <c r="AC14" s="37"/>
      <c r="AD14" s="37"/>
      <c r="AE14" s="37"/>
      <c r="AF14" s="37"/>
    </row>
    <row r="15" spans="1:32" s="4" customFormat="1" ht="21" customHeight="1" thickBot="1">
      <c r="A15" s="138"/>
      <c r="B15" s="139"/>
      <c r="C15" s="99" t="s">
        <v>51</v>
      </c>
      <c r="D15" s="99"/>
      <c r="E15" s="100"/>
      <c r="F15" s="100"/>
      <c r="G15" s="100"/>
      <c r="H15" s="101">
        <f>SUM(H9:H14)</f>
        <v>1</v>
      </c>
      <c r="I15" s="102"/>
      <c r="J15" s="103" t="str">
        <f>IF(AND(K15&gt;=$AC$1,K15&lt;=$AD$1), $AE$1, IF(AND(K15&gt;$AC$1,K15&lt;=$AD$2), $AE$2, IF(AND(K15&gt;$AC$2,K15&lt;=$AD$3), $AE$3, IF(K15&gt;$AC$3,$AE$4))))</f>
        <v>NOT MEET</v>
      </c>
      <c r="K15" s="104">
        <f>SUM(K9:K14)</f>
        <v>0</v>
      </c>
      <c r="L15" s="105">
        <f>$H15*K15</f>
        <v>0</v>
      </c>
      <c r="M15" s="106"/>
      <c r="N15" s="103"/>
      <c r="O15" s="107"/>
      <c r="P15" s="39"/>
      <c r="Q15" s="37"/>
      <c r="R15" s="37"/>
      <c r="S15" s="37"/>
      <c r="T15" s="37"/>
      <c r="U15" s="37"/>
      <c r="V15" s="37"/>
      <c r="W15" s="37"/>
      <c r="X15" s="37"/>
      <c r="Y15" s="37"/>
      <c r="Z15" s="37"/>
      <c r="AA15" s="37"/>
      <c r="AB15" s="37"/>
      <c r="AC15" s="37"/>
      <c r="AD15" s="37"/>
      <c r="AE15" s="37"/>
      <c r="AF15" s="37"/>
    </row>
    <row r="16" spans="1:32" s="4" customFormat="1" ht="141" customHeight="1">
      <c r="A16" s="140" t="s">
        <v>52</v>
      </c>
      <c r="B16" s="141"/>
      <c r="C16" s="108" t="s">
        <v>53</v>
      </c>
      <c r="D16" s="109" t="s">
        <v>54</v>
      </c>
      <c r="E16" s="110"/>
      <c r="F16" s="111" t="s">
        <v>55</v>
      </c>
      <c r="G16" s="111" t="s">
        <v>56</v>
      </c>
      <c r="H16" s="112">
        <v>0.5</v>
      </c>
      <c r="I16" s="113"/>
      <c r="J16" s="114"/>
      <c r="K16" s="115">
        <f>H16*L16</f>
        <v>0</v>
      </c>
      <c r="L16" s="115">
        <f>IF(J16=$Q$2,$P$2,(IF(J16=$Q$3,$P$3,IF(J16=$Q$4,$P$4,IF(J16=$Q$5,$P$5,IF(J16=$Q$6,$P$6))))))</f>
        <v>0</v>
      </c>
      <c r="M16" s="116"/>
      <c r="N16" s="114"/>
      <c r="O16" s="117"/>
      <c r="P16" s="51"/>
      <c r="Q16" s="37"/>
      <c r="R16" s="37"/>
      <c r="S16" s="37"/>
      <c r="T16" s="37"/>
      <c r="U16" s="37"/>
      <c r="V16" s="37"/>
      <c r="W16" s="37"/>
      <c r="X16" s="37"/>
      <c r="Y16" s="37"/>
      <c r="Z16" s="37"/>
      <c r="AA16" s="37"/>
      <c r="AB16" s="37"/>
      <c r="AC16" s="37"/>
      <c r="AD16" s="37"/>
      <c r="AE16" s="37"/>
      <c r="AF16" s="37"/>
    </row>
    <row r="17" spans="1:184" s="4" customFormat="1" ht="261" customHeight="1">
      <c r="A17" s="136"/>
      <c r="B17" s="137"/>
      <c r="C17" s="73" t="s">
        <v>57</v>
      </c>
      <c r="D17" s="74"/>
      <c r="E17" s="49"/>
      <c r="F17" s="80" t="s">
        <v>86</v>
      </c>
      <c r="G17" s="80" t="s">
        <v>59</v>
      </c>
      <c r="H17" s="50">
        <v>0.25</v>
      </c>
      <c r="I17" s="91"/>
      <c r="J17" s="11"/>
      <c r="K17" s="29">
        <f>H17*L17</f>
        <v>0</v>
      </c>
      <c r="L17" s="29">
        <f>IF(J17=$Q$2,$P$2,(IF(J17=$Q$3,$P$3,IF(J17=$Q$4,$P$4,IF(J17=$Q$5,$P$5,IF(J17=$Q$6,$P$6))))))</f>
        <v>0</v>
      </c>
      <c r="M17" s="12"/>
      <c r="N17" s="11"/>
      <c r="O17" s="65"/>
      <c r="P17" s="51"/>
      <c r="Q17" s="37"/>
      <c r="R17" s="37"/>
      <c r="S17" s="37"/>
      <c r="T17" s="37"/>
      <c r="U17" s="37"/>
      <c r="V17" s="37"/>
    </row>
    <row r="18" spans="1:184" s="4" customFormat="1" ht="131.25" customHeight="1">
      <c r="A18" s="136"/>
      <c r="B18" s="137"/>
      <c r="C18" s="73" t="s">
        <v>60</v>
      </c>
      <c r="D18" s="74"/>
      <c r="E18" s="49"/>
      <c r="F18" s="69" t="s">
        <v>61</v>
      </c>
      <c r="G18" s="69" t="s">
        <v>62</v>
      </c>
      <c r="H18" s="50">
        <v>0.25</v>
      </c>
      <c r="I18" s="91"/>
      <c r="J18" s="11"/>
      <c r="K18" s="29">
        <f>H18*L18</f>
        <v>0</v>
      </c>
      <c r="L18" s="29">
        <f>IF(J18=$Q$2,$P$2,(IF(J18=$Q$3,$P$3,IF(J18=$Q$4,$P$4,IF(J18=$Q$5,$P$5,IF(J18=$Q$6,$P$6))))))</f>
        <v>0</v>
      </c>
      <c r="M18" s="12"/>
      <c r="N18" s="11"/>
      <c r="O18" s="65"/>
      <c r="P18" s="51"/>
      <c r="Q18" s="37"/>
      <c r="R18" s="37"/>
      <c r="S18" s="37"/>
      <c r="T18" s="37"/>
      <c r="U18" s="37"/>
      <c r="V18" s="37"/>
    </row>
    <row r="19" spans="1:184" s="16" customFormat="1" ht="38.25" customHeight="1">
      <c r="A19" s="142"/>
      <c r="B19" s="143"/>
      <c r="C19" s="13" t="s">
        <v>51</v>
      </c>
      <c r="D19" s="13"/>
      <c r="E19" s="36"/>
      <c r="F19" s="36"/>
      <c r="G19" s="36"/>
      <c r="H19" s="52">
        <f>SUM(H16:I18)</f>
        <v>1</v>
      </c>
      <c r="I19" s="13"/>
      <c r="J19" s="14" t="str">
        <f>IF(AND(K19&gt;=$AC$1,K19&lt;=$AD$1), $AE$1, IF(AND(K19&gt;$AC$1,K19&lt;=$AD$2), $AE$2, IF(AND(K19&gt;$AC$2,K19&lt;=$AD$3), $AE$3, IF(K19&gt;$AC$3,$AE$4))))</f>
        <v>NOT MEET</v>
      </c>
      <c r="K19" s="30">
        <f>SUM(K16:K18)</f>
        <v>0</v>
      </c>
      <c r="L19" s="60">
        <f>$H19*K19</f>
        <v>0</v>
      </c>
      <c r="M19" s="15"/>
      <c r="N19" s="14"/>
      <c r="O19" s="66"/>
      <c r="P19" s="41"/>
      <c r="Q19" s="42"/>
      <c r="R19" s="42"/>
      <c r="S19" s="42"/>
      <c r="T19" s="42"/>
      <c r="U19" s="42"/>
      <c r="V19" s="42"/>
    </row>
    <row r="20" spans="1:184" s="16" customFormat="1" ht="94.5" customHeight="1">
      <c r="A20" s="144" t="s">
        <v>63</v>
      </c>
      <c r="B20" s="145"/>
      <c r="C20" s="73" t="s">
        <v>64</v>
      </c>
      <c r="D20" s="47" t="s">
        <v>65</v>
      </c>
      <c r="E20" s="73" t="s">
        <v>64</v>
      </c>
      <c r="F20" s="73" t="s">
        <v>66</v>
      </c>
      <c r="G20" s="73" t="s">
        <v>90</v>
      </c>
      <c r="H20" s="50">
        <v>0.8</v>
      </c>
      <c r="I20" s="91"/>
      <c r="J20" s="11"/>
      <c r="K20" s="29">
        <f>H20*L20</f>
        <v>0</v>
      </c>
      <c r="L20" s="29">
        <f>IF(J20=$Q$2,$P$2,(IF(J20=$Q$3,$P$3,IF(J20=$Q$4,$P$4,IF(J20=$Q$5,$P$5,IF(J20=$Q$6,$P$6))))))</f>
        <v>0</v>
      </c>
      <c r="M20" s="12"/>
      <c r="N20" s="11"/>
      <c r="O20" s="65"/>
      <c r="P20" s="41"/>
      <c r="Q20" s="42"/>
      <c r="R20" s="42"/>
      <c r="S20" s="42"/>
      <c r="T20" s="42"/>
      <c r="U20" s="42"/>
      <c r="V20" s="42"/>
    </row>
    <row r="21" spans="1:184" s="16" customFormat="1" ht="49.5" customHeight="1">
      <c r="A21" s="136"/>
      <c r="B21" s="137"/>
      <c r="C21" s="73" t="s">
        <v>67</v>
      </c>
      <c r="D21" s="47" t="s">
        <v>68</v>
      </c>
      <c r="E21" s="73" t="s">
        <v>67</v>
      </c>
      <c r="F21" s="73" t="s">
        <v>91</v>
      </c>
      <c r="G21" s="73" t="s">
        <v>68</v>
      </c>
      <c r="H21" s="50">
        <v>0.2</v>
      </c>
      <c r="I21" s="91"/>
      <c r="J21" s="11"/>
      <c r="K21" s="29">
        <f>H21*L21</f>
        <v>0</v>
      </c>
      <c r="L21" s="29">
        <f>IF(J21=$Q$2,$P$2,(IF(J21=$Q$3,$P$3,IF(J21=$Q$4,$P$4,IF(J21=$Q$5,$P$5,IF(J21=$Q$6,$P$6))))))</f>
        <v>0</v>
      </c>
      <c r="M21" s="12"/>
      <c r="N21" s="11"/>
      <c r="O21" s="65"/>
      <c r="P21" s="41"/>
      <c r="Q21" s="42"/>
      <c r="R21" s="42"/>
      <c r="S21" s="42"/>
      <c r="T21" s="42"/>
      <c r="U21" s="42"/>
      <c r="V21" s="42"/>
    </row>
    <row r="22" spans="1:184" s="16" customFormat="1" ht="28.5" customHeight="1">
      <c r="A22" s="142"/>
      <c r="B22" s="143"/>
      <c r="C22" s="13" t="s">
        <v>51</v>
      </c>
      <c r="D22" s="13"/>
      <c r="E22" s="36"/>
      <c r="F22" s="36"/>
      <c r="G22" s="36"/>
      <c r="H22" s="52">
        <f>SUM(H20:H21)</f>
        <v>1</v>
      </c>
      <c r="I22" s="92"/>
      <c r="J22" s="14" t="str">
        <f>IF(AND(K22&gt;=$AC$1,K22&lt;=$AD$1), $AE$1, IF(AND(K22&gt;$AC$1,K22&lt;=$AD$2), $AE$2, IF(AND(K22&gt;$AC$2,K22&lt;=$AD$3), $AE$3, IF(K22&gt;$AC$3,$AE$4))))</f>
        <v>NOT MEET</v>
      </c>
      <c r="K22" s="30">
        <f>SUM(K20:K21)</f>
        <v>0</v>
      </c>
      <c r="L22" s="60">
        <f>$H22*K22</f>
        <v>0</v>
      </c>
      <c r="M22" s="15"/>
      <c r="N22" s="14"/>
      <c r="O22" s="66"/>
      <c r="P22" s="41"/>
      <c r="Q22" s="42"/>
      <c r="R22" s="42"/>
      <c r="S22" s="42"/>
      <c r="T22" s="42"/>
      <c r="U22" s="42"/>
      <c r="V22" s="42"/>
    </row>
    <row r="23" spans="1:184" s="16" customFormat="1" ht="145.5" customHeight="1">
      <c r="A23" s="146" t="s">
        <v>69</v>
      </c>
      <c r="B23" s="147"/>
      <c r="C23" s="73" t="s">
        <v>70</v>
      </c>
      <c r="D23" s="47"/>
      <c r="E23" s="47"/>
      <c r="F23" s="75" t="s">
        <v>71</v>
      </c>
      <c r="G23" s="75" t="s">
        <v>92</v>
      </c>
      <c r="H23" s="76">
        <v>1</v>
      </c>
      <c r="I23" s="91"/>
      <c r="J23" s="11"/>
      <c r="K23" s="29">
        <f>H23*L23</f>
        <v>0</v>
      </c>
      <c r="L23" s="29">
        <f>IF(J23=$Q$2,$P$2,(IF(J23=$Q$3,$P$3,IF(J23=$Q$4,$P$4,IF(J23=$Q$5,$P$5,IF(J23=$Q$6,$P$6))))))</f>
        <v>0</v>
      </c>
      <c r="M23" s="12"/>
      <c r="N23" s="11"/>
      <c r="O23" s="65"/>
      <c r="P23" s="41"/>
      <c r="Q23" s="42"/>
      <c r="R23" s="42"/>
      <c r="S23" s="42"/>
      <c r="T23" s="42"/>
      <c r="U23" s="42"/>
      <c r="V23" s="42"/>
    </row>
    <row r="24" spans="1:184" s="16" customFormat="1" ht="24.75" customHeight="1" thickBot="1">
      <c r="A24" s="118"/>
      <c r="B24" s="119"/>
      <c r="C24" s="99" t="s">
        <v>51</v>
      </c>
      <c r="D24" s="99"/>
      <c r="E24" s="100"/>
      <c r="F24" s="100"/>
      <c r="G24" s="100"/>
      <c r="H24" s="120">
        <f>SUM(H23:H23)</f>
        <v>1</v>
      </c>
      <c r="I24" s="102"/>
      <c r="J24" s="103" t="str">
        <f>IF(AND(K24&gt;=$AC$1,K24&lt;=$AD$1), $AE$1, IF(AND(K24&gt;$AC$1,K24&lt;=$AD$2), $AE$2, IF(AND(K24&gt;$AC$2,K24&lt;=$AD$3), $AE$3, IF(K24&gt;$AC$3,$AE$4))))</f>
        <v>NOT MEET</v>
      </c>
      <c r="K24" s="104">
        <f>SUM(K23:K23)</f>
        <v>0</v>
      </c>
      <c r="L24" s="121">
        <f>$H24*K24</f>
        <v>0</v>
      </c>
      <c r="M24" s="106"/>
      <c r="N24" s="103"/>
      <c r="O24" s="107"/>
      <c r="P24" s="41"/>
      <c r="Q24" s="42"/>
      <c r="R24" s="42"/>
      <c r="S24" s="42"/>
      <c r="T24" s="42"/>
      <c r="U24" s="42"/>
      <c r="V24" s="42"/>
    </row>
    <row r="25" spans="1:184" s="54" customFormat="1" ht="21.75" customHeight="1">
      <c r="A25" s="148" t="s">
        <v>72</v>
      </c>
      <c r="B25" s="149"/>
      <c r="C25" s="149"/>
      <c r="D25" s="149"/>
      <c r="E25" s="150"/>
      <c r="F25" s="122"/>
      <c r="G25" s="122"/>
      <c r="H25" s="123"/>
      <c r="I25" s="124"/>
      <c r="J25" s="125"/>
      <c r="K25" s="126"/>
      <c r="L25" s="127"/>
      <c r="M25" s="128"/>
      <c r="N25" s="129"/>
      <c r="O25" s="130"/>
      <c r="P25" s="42"/>
      <c r="Q25" s="42"/>
      <c r="R25" s="42"/>
      <c r="S25" s="42"/>
      <c r="T25" s="42"/>
      <c r="U25" s="42"/>
      <c r="V25" s="42"/>
    </row>
    <row r="26" spans="1:184" s="54" customFormat="1" ht="21.75" customHeight="1">
      <c r="A26" s="151" t="str">
        <f>A9</f>
        <v>1. COMPANY PROFILE</v>
      </c>
      <c r="B26" s="152"/>
      <c r="C26" s="152"/>
      <c r="D26" s="152"/>
      <c r="E26" s="153"/>
      <c r="F26" s="56"/>
      <c r="G26" s="56"/>
      <c r="H26" s="52">
        <v>0.1</v>
      </c>
      <c r="I26" s="93"/>
      <c r="J26" s="154">
        <f>$H$26*K15</f>
        <v>0</v>
      </c>
      <c r="K26" s="155"/>
      <c r="L26" s="59"/>
      <c r="M26" s="57"/>
      <c r="N26" s="154"/>
      <c r="O26" s="156"/>
      <c r="P26" s="42"/>
      <c r="Q26" s="42"/>
      <c r="R26" s="42"/>
      <c r="S26" s="42"/>
      <c r="T26" s="42"/>
      <c r="U26" s="42"/>
      <c r="V26" s="42"/>
    </row>
    <row r="27" spans="1:184" s="4" customFormat="1" ht="21.75" customHeight="1">
      <c r="A27" s="151" t="str">
        <f>A16</f>
        <v>2. EXPERIENCE OF COMPANY</v>
      </c>
      <c r="B27" s="152"/>
      <c r="C27" s="152"/>
      <c r="D27" s="152"/>
      <c r="E27" s="153"/>
      <c r="F27" s="55"/>
      <c r="G27" s="55"/>
      <c r="H27" s="52">
        <v>0.3</v>
      </c>
      <c r="I27" s="93"/>
      <c r="J27" s="154">
        <f>$H$27*K19</f>
        <v>0</v>
      </c>
      <c r="K27" s="155"/>
      <c r="L27" s="53"/>
      <c r="M27" s="57"/>
      <c r="N27" s="154"/>
      <c r="O27" s="156"/>
      <c r="P27" s="37"/>
      <c r="Q27" s="37"/>
      <c r="R27" s="37"/>
      <c r="S27" s="37"/>
      <c r="T27" s="37"/>
      <c r="U27" s="37"/>
      <c r="V27" s="37"/>
    </row>
    <row r="28" spans="1:184" s="4" customFormat="1" ht="30" customHeight="1">
      <c r="A28" s="151" t="str">
        <f>A20</f>
        <v>3.EXPERIENCE OF STAFF</v>
      </c>
      <c r="B28" s="152"/>
      <c r="C28" s="152"/>
      <c r="D28" s="152"/>
      <c r="E28" s="153"/>
      <c r="F28" s="55"/>
      <c r="G28" s="55"/>
      <c r="H28" s="52">
        <v>0.35</v>
      </c>
      <c r="I28" s="93"/>
      <c r="J28" s="154">
        <f>$H$28*K22</f>
        <v>0</v>
      </c>
      <c r="K28" s="155"/>
      <c r="L28" s="59"/>
      <c r="M28" s="57"/>
      <c r="N28" s="154"/>
      <c r="O28" s="156"/>
      <c r="P28" s="37"/>
      <c r="Q28" s="37"/>
      <c r="R28" s="37"/>
      <c r="S28" s="37"/>
      <c r="T28" s="37"/>
      <c r="U28" s="37"/>
      <c r="V28" s="37"/>
    </row>
    <row r="29" spans="1:184" s="9" customFormat="1" ht="27" customHeight="1">
      <c r="A29" s="151" t="str">
        <f>A23</f>
        <v>4. RESOURCE SELECTION</v>
      </c>
      <c r="B29" s="152"/>
      <c r="C29" s="152"/>
      <c r="D29" s="152"/>
      <c r="E29" s="153"/>
      <c r="F29" s="55"/>
      <c r="G29" s="55"/>
      <c r="H29" s="52">
        <v>0.25</v>
      </c>
      <c r="I29" s="93"/>
      <c r="J29" s="154">
        <f>$H$29*K24</f>
        <v>0</v>
      </c>
      <c r="K29" s="155"/>
      <c r="L29" s="59"/>
      <c r="M29" s="57"/>
      <c r="N29" s="154"/>
      <c r="O29" s="156"/>
      <c r="P29" s="37"/>
      <c r="Q29" s="37"/>
      <c r="R29" s="37"/>
      <c r="S29" s="37"/>
      <c r="T29" s="37"/>
      <c r="U29" s="37"/>
      <c r="V29" s="37"/>
    </row>
    <row r="30" spans="1:184" ht="21.75" customHeight="1">
      <c r="A30" s="162" t="s">
        <v>73</v>
      </c>
      <c r="B30" s="163"/>
      <c r="C30" s="163"/>
      <c r="D30" s="163"/>
      <c r="E30" s="164"/>
      <c r="F30" s="58"/>
      <c r="G30" s="58"/>
      <c r="H30" s="17">
        <f>SUM(H26:H29)</f>
        <v>1</v>
      </c>
      <c r="I30" s="94"/>
      <c r="J30" s="165">
        <f>SUM(J26:K29)</f>
        <v>0</v>
      </c>
      <c r="K30" s="166"/>
      <c r="L30" s="165"/>
      <c r="M30" s="166"/>
      <c r="N30" s="165"/>
      <c r="O30" s="167"/>
      <c r="P30" s="37"/>
      <c r="Q30" s="37"/>
      <c r="R30" s="37"/>
      <c r="S30" s="37"/>
      <c r="T30" s="37"/>
      <c r="U30" s="37"/>
      <c r="V30" s="37"/>
      <c r="X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row>
    <row r="31" spans="1:184" ht="10.5" hidden="1" customHeight="1">
      <c r="A31" s="77"/>
      <c r="B31" s="4" t="s">
        <v>74</v>
      </c>
      <c r="C31" s="18"/>
      <c r="D31" s="34"/>
      <c r="E31" s="34"/>
      <c r="F31" s="34"/>
      <c r="G31" s="34"/>
      <c r="H31" s="19"/>
      <c r="I31" s="1"/>
      <c r="J31" s="22"/>
      <c r="K31" s="31"/>
      <c r="L31" s="95"/>
      <c r="M31" s="21"/>
      <c r="N31" s="22"/>
      <c r="O31" s="67"/>
      <c r="P31" s="37"/>
      <c r="Q31" s="37"/>
      <c r="R31" s="37"/>
      <c r="S31" s="37"/>
      <c r="T31" s="37"/>
      <c r="U31" s="1"/>
      <c r="X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row>
    <row r="32" spans="1:184" ht="10.5" hidden="1" customHeight="1">
      <c r="A32" s="77"/>
      <c r="B32" s="4" t="s">
        <v>75</v>
      </c>
      <c r="C32" s="18"/>
      <c r="D32" s="34"/>
      <c r="E32" s="34"/>
      <c r="F32" s="34"/>
      <c r="G32" s="34"/>
      <c r="H32" s="19"/>
      <c r="I32" s="1"/>
      <c r="J32" s="20"/>
      <c r="K32" s="31"/>
      <c r="L32" s="95"/>
      <c r="M32" s="21"/>
      <c r="N32" s="20"/>
      <c r="O32" s="67"/>
      <c r="P32" s="37"/>
      <c r="Q32" s="37"/>
      <c r="R32" s="37"/>
      <c r="S32" s="37"/>
      <c r="T32" s="37"/>
      <c r="U32" s="1"/>
      <c r="X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row>
    <row r="33" spans="1:184" ht="10.5" hidden="1" customHeight="1">
      <c r="A33" s="78"/>
      <c r="B33" s="9" t="s">
        <v>76</v>
      </c>
      <c r="C33" s="23"/>
      <c r="D33" s="35"/>
      <c r="E33" s="35"/>
      <c r="F33" s="35"/>
      <c r="G33" s="35"/>
      <c r="H33" s="24"/>
      <c r="I33" s="1"/>
      <c r="J33" s="25" t="e">
        <f>AND(K15&gt;=$AD$2,#REF!&gt;=$AD$2,K19&gt;=$AD$2,K24&gt;=$AD$2,#REF!&gt;=$AD$2,#REF!&gt;=$AD$2)</f>
        <v>#REF!</v>
      </c>
      <c r="K33" s="32" t="e">
        <f>AND(J30&gt;=N30,J30&gt;=#REF!,J30&gt;=#REF!)</f>
        <v>#REF!</v>
      </c>
      <c r="L33" s="95"/>
      <c r="M33" s="21"/>
      <c r="N33" s="25" t="e">
        <f>AND(O15&gt;=$AD$2,#REF!&gt;=$AD$2,O19&gt;=$AD$2,O24&gt;=$AD$2,#REF!&gt;=$AD$2,#REF!&gt;=$AD$2)</f>
        <v>#REF!</v>
      </c>
      <c r="O33" s="68" t="e">
        <f>AND(N30&gt;=#REF!,N30&gt;=#REF!,N30&gt;=J30)</f>
        <v>#REF!</v>
      </c>
      <c r="P33" s="37"/>
      <c r="Q33" s="37"/>
      <c r="R33" s="37"/>
      <c r="S33" s="37"/>
      <c r="T33" s="37"/>
      <c r="U33" s="1"/>
      <c r="X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row>
    <row r="34" spans="1:184" ht="21.75" customHeight="1">
      <c r="A34" s="79"/>
      <c r="B34" s="39"/>
      <c r="C34" s="37"/>
      <c r="D34" s="37"/>
      <c r="E34" s="37"/>
      <c r="F34" s="37"/>
      <c r="G34" s="37"/>
      <c r="H34" s="37"/>
      <c r="I34" s="96"/>
      <c r="J34" s="97"/>
      <c r="K34" s="97"/>
      <c r="L34" s="97"/>
      <c r="M34" s="37"/>
      <c r="N34" s="97"/>
      <c r="O34" s="72"/>
      <c r="P34" s="37"/>
      <c r="Q34" s="37"/>
      <c r="R34" s="37"/>
      <c r="S34" s="37"/>
      <c r="T34" s="37"/>
      <c r="U34" s="1"/>
      <c r="X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row>
    <row r="35" spans="1:184" ht="57" customHeight="1">
      <c r="A35" s="168" t="s">
        <v>77</v>
      </c>
      <c r="B35" s="169"/>
      <c r="C35" s="169"/>
      <c r="D35" s="169"/>
      <c r="E35" s="169"/>
      <c r="F35" s="169"/>
      <c r="G35" s="169"/>
      <c r="H35" s="169"/>
      <c r="I35" s="96"/>
      <c r="J35" s="159" t="str">
        <f>IF(J30&gt;=0.8,"MEET","NOT MEET")</f>
        <v>NOT MEET</v>
      </c>
      <c r="K35" s="159"/>
      <c r="L35" s="98"/>
      <c r="M35" s="37"/>
      <c r="N35" s="157" t="s">
        <v>78</v>
      </c>
      <c r="O35" s="158"/>
      <c r="P35" s="37"/>
      <c r="Q35" s="37"/>
      <c r="R35" s="37"/>
      <c r="S35" s="37"/>
      <c r="T35" s="37"/>
      <c r="U35" s="1"/>
      <c r="X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row>
    <row r="36" spans="1:184" ht="69.75" customHeight="1">
      <c r="A36" s="168"/>
      <c r="B36" s="169"/>
      <c r="C36" s="169"/>
      <c r="D36" s="169"/>
      <c r="E36" s="169"/>
      <c r="F36" s="169"/>
      <c r="G36" s="169"/>
      <c r="H36" s="169"/>
      <c r="I36" s="37"/>
      <c r="J36" s="159"/>
      <c r="K36" s="159"/>
      <c r="L36" s="98"/>
      <c r="M36" s="37"/>
      <c r="N36" s="157" t="s">
        <v>79</v>
      </c>
      <c r="O36" s="158"/>
      <c r="P36" s="37"/>
      <c r="Q36" s="37"/>
      <c r="R36" s="37"/>
      <c r="S36" s="37"/>
      <c r="T36" s="37"/>
      <c r="U36" s="1"/>
      <c r="X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row>
    <row r="37" spans="1:184" ht="82.5" customHeight="1">
      <c r="A37" s="168"/>
      <c r="B37" s="169"/>
      <c r="C37" s="169"/>
      <c r="D37" s="169"/>
      <c r="E37" s="169"/>
      <c r="F37" s="169"/>
      <c r="G37" s="169"/>
      <c r="H37" s="169"/>
      <c r="I37" s="37"/>
      <c r="J37" s="159"/>
      <c r="K37" s="159"/>
      <c r="L37" s="98"/>
      <c r="M37" s="37"/>
      <c r="N37" s="157" t="s">
        <v>80</v>
      </c>
      <c r="O37" s="158"/>
      <c r="P37" s="37"/>
      <c r="Q37" s="37"/>
      <c r="R37" s="37"/>
      <c r="S37" s="37"/>
      <c r="T37" s="37" t="s">
        <v>81</v>
      </c>
      <c r="U37" s="1"/>
      <c r="X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row>
    <row r="38" spans="1:184" ht="48.75" customHeight="1" thickBot="1">
      <c r="A38" s="170"/>
      <c r="B38" s="171"/>
      <c r="C38" s="171"/>
      <c r="D38" s="171"/>
      <c r="E38" s="171"/>
      <c r="F38" s="171"/>
      <c r="G38" s="171"/>
      <c r="H38" s="171"/>
      <c r="I38" s="71"/>
      <c r="J38" s="160"/>
      <c r="K38" s="160"/>
      <c r="L38" s="70"/>
      <c r="M38" s="71"/>
      <c r="N38" s="160"/>
      <c r="O38" s="161"/>
      <c r="P38" s="37"/>
      <c r="Q38" s="37"/>
      <c r="R38" s="37"/>
      <c r="S38" s="37"/>
      <c r="T38" s="37"/>
      <c r="U38" s="1"/>
      <c r="X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row>
  </sheetData>
  <mergeCells count="32">
    <mergeCell ref="A23:B23"/>
    <mergeCell ref="A7:O7"/>
    <mergeCell ref="A8:B8"/>
    <mergeCell ref="A9:B15"/>
    <mergeCell ref="A16:B19"/>
    <mergeCell ref="A20:B22"/>
    <mergeCell ref="A25:E25"/>
    <mergeCell ref="A26:E26"/>
    <mergeCell ref="J26:K26"/>
    <mergeCell ref="N26:O26"/>
    <mergeCell ref="A27:E27"/>
    <mergeCell ref="J27:K27"/>
    <mergeCell ref="N27:O27"/>
    <mergeCell ref="A28:E28"/>
    <mergeCell ref="J28:K28"/>
    <mergeCell ref="N28:O28"/>
    <mergeCell ref="A29:E29"/>
    <mergeCell ref="J29:K29"/>
    <mergeCell ref="N29:O29"/>
    <mergeCell ref="N37:O37"/>
    <mergeCell ref="J38:K38"/>
    <mergeCell ref="N38:O38"/>
    <mergeCell ref="A30:E30"/>
    <mergeCell ref="J30:K30"/>
    <mergeCell ref="L30:M30"/>
    <mergeCell ref="N30:O30"/>
    <mergeCell ref="A35:H38"/>
    <mergeCell ref="J35:K35"/>
    <mergeCell ref="N35:O35"/>
    <mergeCell ref="J36:K36"/>
    <mergeCell ref="N36:O36"/>
    <mergeCell ref="J37:K37"/>
  </mergeCells>
  <conditionalFormatting sqref="J19:J24">
    <cfRule type="cellIs" dxfId="11" priority="1" stopIfTrue="1" operator="equal">
      <formula>"X"</formula>
    </cfRule>
  </conditionalFormatting>
  <conditionalFormatting sqref="J9:L18">
    <cfRule type="cellIs" dxfId="10" priority="3" stopIfTrue="1" operator="equal">
      <formula>"X"</formula>
    </cfRule>
  </conditionalFormatting>
  <conditionalFormatting sqref="J8:O8 K24:O24">
    <cfRule type="cellIs" dxfId="9" priority="6" stopIfTrue="1" operator="equal">
      <formula>"X"</formula>
    </cfRule>
  </conditionalFormatting>
  <conditionalFormatting sqref="K19:L23">
    <cfRule type="cellIs" dxfId="8" priority="2" stopIfTrue="1" operator="equal">
      <formula>"X"</formula>
    </cfRule>
  </conditionalFormatting>
  <conditionalFormatting sqref="M26:M29">
    <cfRule type="cellIs" dxfId="7" priority="5" stopIfTrue="1" operator="equal">
      <formula>"X"</formula>
    </cfRule>
  </conditionalFormatting>
  <conditionalFormatting sqref="M9:O23">
    <cfRule type="cellIs" dxfId="6" priority="4" stopIfTrue="1" operator="equal">
      <formula>"X"</formula>
    </cfRule>
  </conditionalFormatting>
  <pageMargins left="0.6692913385826772" right="0.78740157480314965" top="0.35433070866141736" bottom="0.47244094488188981" header="0.35433070866141736" footer="0.47244094488188981"/>
  <pageSetup paperSize="8" scale="77" fitToHeight="0" orientation="landscape" r:id="rId1"/>
  <headerFooter alignWithMargins="0"/>
  <rowBreaks count="1" manualBreakCount="1">
    <brk id="24"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2CF63-99BB-4B79-B168-869298F2FB2E}">
  <sheetPr>
    <pageSetUpPr autoPageBreaks="0" fitToPage="1"/>
  </sheetPr>
  <dimension ref="A1:GB38"/>
  <sheetViews>
    <sheetView showGridLines="0" showOutlineSymbols="0" view="pageBreakPreview" topLeftCell="A7" zoomScaleNormal="70" zoomScaleSheetLayoutView="100" zoomScalePageLayoutView="65" workbookViewId="0">
      <selection activeCell="K12" sqref="K12"/>
    </sheetView>
  </sheetViews>
  <sheetFormatPr defaultColWidth="9" defaultRowHeight="21.75" customHeight="1"/>
  <cols>
    <col min="1" max="1" width="5.5703125" style="1" customWidth="1"/>
    <col min="2" max="2" width="17" style="21" bestFit="1" customWidth="1"/>
    <col min="3" max="3" width="35.5703125" style="1" customWidth="1"/>
    <col min="4" max="4" width="1.5703125" style="1" hidden="1" customWidth="1"/>
    <col min="5" max="5" width="1.28515625" style="1" hidden="1" customWidth="1"/>
    <col min="6" max="6" width="32.85546875" style="1" customWidth="1"/>
    <col min="7" max="7" width="42" style="1" customWidth="1"/>
    <col min="8" max="8" width="10.28515625" style="1" customWidth="1"/>
    <col min="9" max="9" width="0.5703125" style="6" hidden="1" customWidth="1"/>
    <col min="10" max="10" width="13" style="1" customWidth="1"/>
    <col min="11" max="11" width="11.28515625" style="33" customWidth="1"/>
    <col min="12" max="12" width="8.5703125" style="33" customWidth="1"/>
    <col min="13" max="13" width="0.5703125" style="6" hidden="1" customWidth="1"/>
    <col min="14" max="14" width="30.28515625" style="1" customWidth="1"/>
    <col min="15" max="15" width="46.28515625" style="1" customWidth="1"/>
    <col min="16" max="16" width="21.85546875" style="33" customWidth="1"/>
    <col min="17" max="17" width="22.28515625" style="6" customWidth="1"/>
    <col min="18" max="18" width="19.28515625" style="1" customWidth="1"/>
    <col min="19" max="19" width="21" style="1" customWidth="1"/>
    <col min="20" max="20" width="19" style="33" customWidth="1"/>
    <col min="21" max="21" width="22" style="6" customWidth="1"/>
    <col min="22" max="22" width="15" style="1" customWidth="1"/>
    <col min="23" max="23" width="20.5703125" style="1" customWidth="1"/>
    <col min="24" max="24" width="19" style="33" customWidth="1"/>
    <col min="25" max="25" width="17.85546875" style="1" customWidth="1"/>
    <col min="26" max="26" width="16.28515625" style="37" customWidth="1"/>
    <col min="27" max="27" width="10.28515625" style="37" customWidth="1"/>
    <col min="28" max="28" width="9" style="37"/>
    <col min="29" max="29" width="12.5703125" style="37" customWidth="1"/>
    <col min="30" max="30" width="6.28515625" style="37" customWidth="1"/>
    <col min="31" max="31" width="12" style="37" bestFit="1" customWidth="1"/>
    <col min="32" max="32" width="14.28515625" style="37" customWidth="1"/>
    <col min="33" max="184" width="9" style="37"/>
    <col min="185" max="16384" width="9" style="1"/>
  </cols>
  <sheetData>
    <row r="1" spans="1:32" ht="12" hidden="1" thickBot="1">
      <c r="A1" s="2"/>
      <c r="B1" s="3">
        <v>0</v>
      </c>
      <c r="C1" s="4" t="s">
        <v>0</v>
      </c>
      <c r="D1" s="5"/>
      <c r="E1" s="5"/>
      <c r="F1" s="5"/>
      <c r="G1" s="5"/>
      <c r="H1" s="5"/>
      <c r="J1" s="2"/>
      <c r="K1" s="27"/>
      <c r="N1" s="2"/>
      <c r="O1" s="5"/>
      <c r="P1" s="37" t="s">
        <v>1</v>
      </c>
      <c r="Q1" s="37"/>
      <c r="R1" s="37" t="s">
        <v>2</v>
      </c>
      <c r="S1" s="37"/>
      <c r="T1" s="37">
        <v>0.69</v>
      </c>
      <c r="U1" s="37" t="s">
        <v>3</v>
      </c>
      <c r="V1" s="37" t="s">
        <v>4</v>
      </c>
      <c r="W1" s="37"/>
      <c r="X1" s="61"/>
      <c r="Z1" s="37" t="s">
        <v>1</v>
      </c>
      <c r="AB1" s="37" t="s">
        <v>2</v>
      </c>
      <c r="AC1" s="38">
        <v>0</v>
      </c>
      <c r="AD1" s="38">
        <v>0.49</v>
      </c>
      <c r="AE1" s="37" t="s">
        <v>3</v>
      </c>
      <c r="AF1" s="37" t="s">
        <v>5</v>
      </c>
    </row>
    <row r="2" spans="1:32" ht="12" hidden="1" thickBot="1">
      <c r="A2" s="2"/>
      <c r="B2" s="3">
        <v>1</v>
      </c>
      <c r="C2" s="4" t="s">
        <v>6</v>
      </c>
      <c r="D2" s="5"/>
      <c r="E2" s="5"/>
      <c r="F2" s="5"/>
      <c r="G2" s="5"/>
      <c r="H2" s="5"/>
      <c r="J2" s="2"/>
      <c r="K2" s="27"/>
      <c r="N2" s="2"/>
      <c r="O2" s="5"/>
      <c r="P2" s="37">
        <v>0</v>
      </c>
      <c r="Q2" s="37">
        <v>0</v>
      </c>
      <c r="R2" s="37" t="s">
        <v>7</v>
      </c>
      <c r="S2" s="37">
        <v>0</v>
      </c>
      <c r="T2" s="37">
        <v>0.79</v>
      </c>
      <c r="U2" s="37" t="s">
        <v>8</v>
      </c>
      <c r="V2" s="37" t="s">
        <v>9</v>
      </c>
      <c r="W2" s="37"/>
      <c r="X2" s="61"/>
      <c r="Z2" s="38">
        <v>0</v>
      </c>
      <c r="AA2" s="39">
        <v>0</v>
      </c>
      <c r="AB2" s="37" t="s">
        <v>0</v>
      </c>
      <c r="AC2" s="38">
        <v>0.5</v>
      </c>
      <c r="AD2" s="38">
        <v>0.59</v>
      </c>
      <c r="AE2" s="37" t="s">
        <v>8</v>
      </c>
      <c r="AF2" s="37" t="s">
        <v>10</v>
      </c>
    </row>
    <row r="3" spans="1:32" ht="12" hidden="1" thickBot="1">
      <c r="A3" s="2"/>
      <c r="B3" s="3">
        <v>2</v>
      </c>
      <c r="C3" s="4" t="s">
        <v>11</v>
      </c>
      <c r="D3" s="5"/>
      <c r="E3" s="5"/>
      <c r="F3" s="5"/>
      <c r="G3" s="5"/>
      <c r="H3" s="5"/>
      <c r="J3" s="2"/>
      <c r="K3" s="27"/>
      <c r="N3" s="2"/>
      <c r="O3" s="5"/>
      <c r="P3" s="37">
        <v>0.5</v>
      </c>
      <c r="Q3" s="37">
        <v>1</v>
      </c>
      <c r="R3" s="37" t="s">
        <v>12</v>
      </c>
      <c r="S3" s="37">
        <v>0.7</v>
      </c>
      <c r="T3" s="37">
        <v>1</v>
      </c>
      <c r="U3" s="37" t="s">
        <v>13</v>
      </c>
      <c r="V3" s="37" t="s">
        <v>14</v>
      </c>
      <c r="W3" s="37"/>
      <c r="X3" s="61"/>
      <c r="Z3" s="38">
        <v>0.5</v>
      </c>
      <c r="AA3" s="39">
        <v>1</v>
      </c>
      <c r="AB3" s="37" t="s">
        <v>15</v>
      </c>
      <c r="AC3" s="38">
        <v>0.6</v>
      </c>
      <c r="AD3" s="38">
        <v>0.79</v>
      </c>
      <c r="AE3" s="37" t="s">
        <v>8</v>
      </c>
      <c r="AF3" s="37" t="s">
        <v>16</v>
      </c>
    </row>
    <row r="4" spans="1:32" ht="12" hidden="1" thickBot="1">
      <c r="A4" s="2"/>
      <c r="B4" s="3">
        <v>3</v>
      </c>
      <c r="C4" s="4" t="s">
        <v>17</v>
      </c>
      <c r="D4" s="5"/>
      <c r="E4" s="5"/>
      <c r="F4" s="5"/>
      <c r="G4" s="5"/>
      <c r="H4" s="5"/>
      <c r="J4" s="2"/>
      <c r="K4" s="27"/>
      <c r="N4" s="2"/>
      <c r="O4" s="5"/>
      <c r="P4" s="37">
        <v>0.75</v>
      </c>
      <c r="Q4" s="37">
        <v>2</v>
      </c>
      <c r="R4" s="37" t="s">
        <v>18</v>
      </c>
      <c r="S4" s="37">
        <v>0.8</v>
      </c>
      <c r="T4" s="37">
        <v>110</v>
      </c>
      <c r="U4" s="37" t="s">
        <v>19</v>
      </c>
      <c r="V4" s="37" t="s">
        <v>20</v>
      </c>
      <c r="W4" s="37"/>
      <c r="X4" s="61"/>
      <c r="Z4" s="38">
        <v>0.75</v>
      </c>
      <c r="AA4" s="39">
        <v>2</v>
      </c>
      <c r="AB4" s="37" t="s">
        <v>15</v>
      </c>
      <c r="AC4" s="38">
        <v>0.8</v>
      </c>
      <c r="AD4" s="37">
        <v>100</v>
      </c>
      <c r="AE4" s="37" t="s">
        <v>13</v>
      </c>
      <c r="AF4" s="37" t="s">
        <v>21</v>
      </c>
    </row>
    <row r="5" spans="1:32" ht="12" hidden="1" thickBot="1">
      <c r="A5" s="2"/>
      <c r="B5" s="3"/>
      <c r="C5" s="4"/>
      <c r="D5" s="5"/>
      <c r="E5" s="5"/>
      <c r="F5" s="5"/>
      <c r="G5" s="5"/>
      <c r="H5" s="5"/>
      <c r="J5" s="2"/>
      <c r="K5" s="27"/>
      <c r="N5" s="2"/>
      <c r="O5" s="5"/>
      <c r="P5" s="37">
        <v>1</v>
      </c>
      <c r="Q5" s="37">
        <v>3</v>
      </c>
      <c r="R5" s="37" t="s">
        <v>22</v>
      </c>
      <c r="S5" s="37">
        <v>1.01</v>
      </c>
      <c r="T5" s="37"/>
      <c r="U5" s="37"/>
      <c r="V5" s="37"/>
      <c r="W5" s="37"/>
      <c r="X5" s="61"/>
      <c r="Z5" s="38">
        <v>1</v>
      </c>
      <c r="AA5" s="39">
        <v>3</v>
      </c>
      <c r="AB5" s="37" t="s">
        <v>17</v>
      </c>
    </row>
    <row r="6" spans="1:32" ht="12" hidden="1" thickBot="1">
      <c r="A6" s="7"/>
      <c r="B6" s="8"/>
      <c r="C6" s="9"/>
      <c r="D6" s="10"/>
      <c r="E6" s="10"/>
      <c r="F6" s="10"/>
      <c r="G6" s="10"/>
      <c r="H6" s="10"/>
      <c r="J6" s="7"/>
      <c r="K6" s="28"/>
      <c r="N6" s="7"/>
      <c r="O6" s="10"/>
      <c r="P6" s="37">
        <v>1</v>
      </c>
      <c r="Q6" s="37" t="s">
        <v>23</v>
      </c>
      <c r="R6" s="37" t="s">
        <v>2</v>
      </c>
      <c r="S6" s="37"/>
      <c r="T6" s="37"/>
      <c r="U6" s="37"/>
      <c r="V6" s="37"/>
      <c r="W6" s="37"/>
      <c r="X6" s="61"/>
      <c r="Z6" s="38">
        <v>1</v>
      </c>
      <c r="AA6" s="39" t="s">
        <v>23</v>
      </c>
      <c r="AB6" s="37" t="s">
        <v>2</v>
      </c>
    </row>
    <row r="7" spans="1:32" ht="21" customHeight="1">
      <c r="A7" s="131" t="s">
        <v>95</v>
      </c>
      <c r="B7" s="132"/>
      <c r="C7" s="132"/>
      <c r="D7" s="132"/>
      <c r="E7" s="132"/>
      <c r="F7" s="132"/>
      <c r="G7" s="132"/>
      <c r="H7" s="132"/>
      <c r="I7" s="132"/>
      <c r="J7" s="132"/>
      <c r="K7" s="132"/>
      <c r="L7" s="132"/>
      <c r="M7" s="132"/>
      <c r="N7" s="132"/>
      <c r="O7" s="133"/>
      <c r="P7" s="42"/>
      <c r="Q7" s="42"/>
      <c r="R7" s="42"/>
      <c r="S7" s="42"/>
      <c r="T7" s="42"/>
      <c r="U7" s="42"/>
      <c r="V7" s="42"/>
      <c r="W7" s="42"/>
      <c r="X7" s="62"/>
      <c r="Y7" s="37"/>
      <c r="AA7" s="38"/>
      <c r="AB7" s="39"/>
    </row>
    <row r="8" spans="1:32" s="4" customFormat="1" ht="57" customHeight="1">
      <c r="A8" s="134"/>
      <c r="B8" s="135"/>
      <c r="C8" s="43" t="s">
        <v>24</v>
      </c>
      <c r="D8" s="43"/>
      <c r="E8" s="43"/>
      <c r="F8" s="43" t="s">
        <v>25</v>
      </c>
      <c r="G8" s="43" t="s">
        <v>26</v>
      </c>
      <c r="H8" s="44" t="s">
        <v>27</v>
      </c>
      <c r="I8" s="88"/>
      <c r="J8" s="26" t="s">
        <v>28</v>
      </c>
      <c r="K8" s="45" t="s">
        <v>29</v>
      </c>
      <c r="L8" s="89" t="s">
        <v>30</v>
      </c>
      <c r="M8" s="90"/>
      <c r="N8" s="46" t="s">
        <v>31</v>
      </c>
      <c r="O8" s="63" t="s">
        <v>32</v>
      </c>
      <c r="P8" s="40"/>
      <c r="Q8" s="37"/>
      <c r="R8" s="37"/>
      <c r="S8" s="37"/>
      <c r="T8" s="37"/>
      <c r="U8" s="37"/>
      <c r="V8" s="37"/>
      <c r="W8" s="37"/>
      <c r="X8" s="37"/>
      <c r="Y8" s="37"/>
      <c r="Z8" s="37"/>
      <c r="AA8" s="37"/>
      <c r="AB8" s="37"/>
      <c r="AC8" s="37"/>
      <c r="AD8" s="37"/>
      <c r="AE8" s="37"/>
      <c r="AF8" s="37"/>
    </row>
    <row r="9" spans="1:32" s="4" customFormat="1" ht="54.75" customHeight="1">
      <c r="A9" s="136" t="s">
        <v>33</v>
      </c>
      <c r="B9" s="137"/>
      <c r="C9" s="83" t="s">
        <v>93</v>
      </c>
      <c r="D9" s="48"/>
      <c r="E9" s="49"/>
      <c r="F9" s="83" t="s">
        <v>34</v>
      </c>
      <c r="G9" s="83" t="s">
        <v>35</v>
      </c>
      <c r="H9" s="84">
        <v>0.15</v>
      </c>
      <c r="I9" s="91"/>
      <c r="J9" s="85"/>
      <c r="K9" s="86">
        <f t="shared" ref="K9:K14" si="0">H9*L9</f>
        <v>0</v>
      </c>
      <c r="L9" s="86">
        <f t="shared" ref="L9:L14" si="1">IF(J9=$Q$2,$P$2,(IF(J9=$Q$3,$P$3,IF(J9=$Q$4,$P$4,IF(J9=$Q$5,$P$5,IF(J9=$Q$6,$P$6))))))</f>
        <v>0</v>
      </c>
      <c r="M9" s="12"/>
      <c r="N9" s="85"/>
      <c r="O9" s="87"/>
      <c r="P9" s="39"/>
      <c r="Q9" s="37"/>
      <c r="R9" s="37"/>
      <c r="S9" s="37"/>
      <c r="T9" s="37"/>
      <c r="U9" s="37"/>
      <c r="V9" s="37"/>
      <c r="W9" s="37"/>
      <c r="X9" s="37"/>
      <c r="Y9" s="37"/>
      <c r="Z9" s="37"/>
      <c r="AA9" s="37"/>
      <c r="AB9" s="37"/>
      <c r="AC9" s="37"/>
      <c r="AD9" s="37"/>
      <c r="AE9" s="37"/>
      <c r="AF9" s="37"/>
    </row>
    <row r="10" spans="1:32" s="4" customFormat="1" ht="138.75" customHeight="1">
      <c r="A10" s="136"/>
      <c r="B10" s="137"/>
      <c r="C10" s="69" t="s">
        <v>36</v>
      </c>
      <c r="D10" s="48"/>
      <c r="E10" s="49"/>
      <c r="F10" s="69" t="s">
        <v>37</v>
      </c>
      <c r="G10" s="69" t="s">
        <v>38</v>
      </c>
      <c r="H10" s="50">
        <v>0.05</v>
      </c>
      <c r="I10" s="91"/>
      <c r="J10" s="11"/>
      <c r="K10" s="29">
        <f t="shared" si="0"/>
        <v>0</v>
      </c>
      <c r="L10" s="29">
        <f t="shared" si="1"/>
        <v>0</v>
      </c>
      <c r="M10" s="12"/>
      <c r="N10" s="11"/>
      <c r="O10" s="64"/>
      <c r="P10" s="39"/>
      <c r="Q10" s="37"/>
      <c r="R10" s="37"/>
      <c r="S10" s="37"/>
      <c r="T10" s="37"/>
      <c r="U10" s="37"/>
      <c r="V10" s="37"/>
      <c r="W10" s="37"/>
      <c r="X10" s="37"/>
      <c r="Y10" s="37"/>
      <c r="Z10" s="37"/>
      <c r="AA10" s="37"/>
      <c r="AB10" s="37"/>
      <c r="AC10" s="37"/>
      <c r="AD10" s="37"/>
      <c r="AE10" s="37"/>
      <c r="AF10" s="37"/>
    </row>
    <row r="11" spans="1:32" s="4" customFormat="1" ht="106.5" customHeight="1">
      <c r="A11" s="136"/>
      <c r="B11" s="137"/>
      <c r="C11" s="81" t="s">
        <v>39</v>
      </c>
      <c r="D11" s="48"/>
      <c r="E11" s="49"/>
      <c r="F11" s="81" t="s">
        <v>82</v>
      </c>
      <c r="G11" s="81" t="s">
        <v>41</v>
      </c>
      <c r="H11" s="50">
        <v>0.15</v>
      </c>
      <c r="I11" s="91"/>
      <c r="J11" s="11"/>
      <c r="K11" s="29">
        <f t="shared" si="0"/>
        <v>0</v>
      </c>
      <c r="L11" s="29">
        <f t="shared" si="1"/>
        <v>0</v>
      </c>
      <c r="M11" s="12"/>
      <c r="N11" s="11"/>
      <c r="O11" s="64"/>
      <c r="P11" s="39"/>
      <c r="Q11" s="37"/>
      <c r="R11" s="37"/>
      <c r="S11" s="37"/>
      <c r="T11" s="37"/>
      <c r="U11" s="37"/>
      <c r="V11" s="37"/>
      <c r="W11" s="37"/>
      <c r="X11" s="37"/>
      <c r="Y11" s="37"/>
      <c r="Z11" s="37"/>
      <c r="AA11" s="37"/>
      <c r="AB11" s="37"/>
      <c r="AC11" s="37"/>
      <c r="AD11" s="37"/>
      <c r="AE11" s="37"/>
      <c r="AF11" s="37"/>
    </row>
    <row r="12" spans="1:32" s="4" customFormat="1" ht="233.65" customHeight="1">
      <c r="A12" s="136"/>
      <c r="B12" s="137"/>
      <c r="C12" s="73" t="s">
        <v>42</v>
      </c>
      <c r="D12" s="74"/>
      <c r="E12" s="49"/>
      <c r="F12" s="73" t="s">
        <v>83</v>
      </c>
      <c r="G12" s="69" t="s">
        <v>44</v>
      </c>
      <c r="H12" s="50">
        <v>0.35</v>
      </c>
      <c r="I12" s="91"/>
      <c r="J12" s="11"/>
      <c r="K12" s="29">
        <f t="shared" si="0"/>
        <v>0</v>
      </c>
      <c r="L12" s="29">
        <f t="shared" si="1"/>
        <v>0</v>
      </c>
      <c r="M12" s="12"/>
      <c r="N12" s="11"/>
      <c r="O12" s="64"/>
      <c r="P12" s="39"/>
      <c r="Q12" s="37"/>
      <c r="R12" s="37"/>
      <c r="S12" s="37"/>
      <c r="T12" s="37"/>
      <c r="U12" s="37"/>
      <c r="V12" s="37"/>
      <c r="W12" s="37"/>
      <c r="X12" s="37"/>
      <c r="Y12" s="37"/>
      <c r="Z12" s="37"/>
      <c r="AA12" s="37"/>
      <c r="AB12" s="37"/>
      <c r="AC12" s="37"/>
      <c r="AD12" s="37"/>
      <c r="AE12" s="37"/>
      <c r="AF12" s="37"/>
    </row>
    <row r="13" spans="1:32" s="4" customFormat="1" ht="230.25" customHeight="1">
      <c r="A13" s="136"/>
      <c r="B13" s="137"/>
      <c r="C13" s="73" t="s">
        <v>45</v>
      </c>
      <c r="D13" s="74"/>
      <c r="E13" s="49"/>
      <c r="F13" s="69" t="s">
        <v>46</v>
      </c>
      <c r="G13" s="69" t="s">
        <v>47</v>
      </c>
      <c r="H13" s="50">
        <v>0.25</v>
      </c>
      <c r="I13" s="91"/>
      <c r="J13" s="11"/>
      <c r="K13" s="29">
        <f t="shared" si="0"/>
        <v>0</v>
      </c>
      <c r="L13" s="29">
        <f t="shared" si="1"/>
        <v>0</v>
      </c>
      <c r="M13" s="12"/>
      <c r="N13" s="11"/>
      <c r="O13" s="64"/>
      <c r="P13" s="39"/>
      <c r="Q13" s="37"/>
      <c r="R13" s="37"/>
      <c r="S13" s="37"/>
      <c r="T13" s="37"/>
      <c r="U13" s="37"/>
      <c r="V13" s="37"/>
      <c r="W13" s="37"/>
      <c r="X13" s="37"/>
      <c r="Y13" s="37"/>
      <c r="Z13" s="37"/>
      <c r="AA13" s="37"/>
      <c r="AB13" s="37"/>
      <c r="AC13" s="37"/>
      <c r="AD13" s="37"/>
      <c r="AE13" s="37"/>
      <c r="AF13" s="37"/>
    </row>
    <row r="14" spans="1:32" s="4" customFormat="1" ht="142.5" customHeight="1">
      <c r="A14" s="136"/>
      <c r="B14" s="137"/>
      <c r="C14" s="69" t="s">
        <v>48</v>
      </c>
      <c r="D14" s="48"/>
      <c r="E14" s="47"/>
      <c r="F14" s="69" t="s">
        <v>49</v>
      </c>
      <c r="G14" s="69" t="s">
        <v>50</v>
      </c>
      <c r="H14" s="50">
        <v>0.05</v>
      </c>
      <c r="I14" s="91"/>
      <c r="J14" s="11"/>
      <c r="K14" s="29">
        <f t="shared" si="0"/>
        <v>0</v>
      </c>
      <c r="L14" s="29">
        <f t="shared" si="1"/>
        <v>0</v>
      </c>
      <c r="M14" s="12"/>
      <c r="N14" s="11"/>
      <c r="O14" s="65"/>
      <c r="P14" s="39"/>
      <c r="Q14" s="37"/>
      <c r="R14" s="37"/>
      <c r="S14" s="37"/>
      <c r="T14" s="37"/>
      <c r="U14" s="37"/>
      <c r="V14" s="37"/>
      <c r="W14" s="37"/>
      <c r="X14" s="37"/>
      <c r="Y14" s="37"/>
      <c r="Z14" s="37"/>
      <c r="AA14" s="37"/>
      <c r="AB14" s="37"/>
      <c r="AC14" s="37"/>
      <c r="AD14" s="37"/>
      <c r="AE14" s="37"/>
      <c r="AF14" s="37"/>
    </row>
    <row r="15" spans="1:32" s="4" customFormat="1" ht="21" customHeight="1" thickBot="1">
      <c r="A15" s="138"/>
      <c r="B15" s="139"/>
      <c r="C15" s="99" t="s">
        <v>51</v>
      </c>
      <c r="D15" s="99"/>
      <c r="E15" s="100"/>
      <c r="F15" s="100"/>
      <c r="G15" s="100"/>
      <c r="H15" s="101">
        <f>SUM(H9:H14)</f>
        <v>1</v>
      </c>
      <c r="I15" s="102"/>
      <c r="J15" s="103" t="str">
        <f>IF(AND(K15&gt;=$AC$1,K15&lt;=$AD$1), $AE$1, IF(AND(K15&gt;$AC$1,K15&lt;=$AD$2), $AE$2, IF(AND(K15&gt;$AC$2,K15&lt;=$AD$3), $AE$3, IF(K15&gt;$AC$3,$AE$4))))</f>
        <v>NOT MEET</v>
      </c>
      <c r="K15" s="104">
        <f>SUM(K9:K14)</f>
        <v>0</v>
      </c>
      <c r="L15" s="105">
        <f>$H15*K15</f>
        <v>0</v>
      </c>
      <c r="M15" s="106"/>
      <c r="N15" s="103"/>
      <c r="O15" s="107"/>
      <c r="P15" s="39"/>
      <c r="Q15" s="37"/>
      <c r="R15" s="37"/>
      <c r="S15" s="37"/>
      <c r="T15" s="37"/>
      <c r="U15" s="37"/>
      <c r="V15" s="37"/>
      <c r="W15" s="37"/>
      <c r="X15" s="37"/>
      <c r="Y15" s="37"/>
      <c r="Z15" s="37"/>
      <c r="AA15" s="37"/>
      <c r="AB15" s="37"/>
      <c r="AC15" s="37"/>
      <c r="AD15" s="37"/>
      <c r="AE15" s="37"/>
      <c r="AF15" s="37"/>
    </row>
    <row r="16" spans="1:32" s="4" customFormat="1" ht="141" customHeight="1">
      <c r="A16" s="140" t="s">
        <v>52</v>
      </c>
      <c r="B16" s="141"/>
      <c r="C16" s="108" t="s">
        <v>53</v>
      </c>
      <c r="D16" s="109" t="s">
        <v>54</v>
      </c>
      <c r="E16" s="110"/>
      <c r="F16" s="111" t="s">
        <v>55</v>
      </c>
      <c r="G16" s="111" t="s">
        <v>56</v>
      </c>
      <c r="H16" s="112">
        <v>0.5</v>
      </c>
      <c r="I16" s="113"/>
      <c r="J16" s="114"/>
      <c r="K16" s="115">
        <f>H16*L16</f>
        <v>0</v>
      </c>
      <c r="L16" s="115">
        <f>IF(J16=$Q$2,$P$2,(IF(J16=$Q$3,$P$3,IF(J16=$Q$4,$P$4,IF(J16=$Q$5,$P$5,IF(J16=$Q$6,$P$6))))))</f>
        <v>0</v>
      </c>
      <c r="M16" s="116"/>
      <c r="N16" s="114"/>
      <c r="O16" s="117"/>
      <c r="P16" s="51"/>
      <c r="Q16" s="37"/>
      <c r="R16" s="37"/>
      <c r="S16" s="37"/>
      <c r="T16" s="37"/>
      <c r="U16" s="37"/>
      <c r="V16" s="37"/>
      <c r="W16" s="37"/>
      <c r="X16" s="37"/>
      <c r="Y16" s="37"/>
      <c r="Z16" s="37"/>
      <c r="AA16" s="37"/>
      <c r="AB16" s="37"/>
      <c r="AC16" s="37"/>
      <c r="AD16" s="37"/>
      <c r="AE16" s="37"/>
      <c r="AF16" s="37"/>
    </row>
    <row r="17" spans="1:184" s="4" customFormat="1" ht="261" customHeight="1">
      <c r="A17" s="136"/>
      <c r="B17" s="137"/>
      <c r="C17" s="73" t="s">
        <v>57</v>
      </c>
      <c r="D17" s="74"/>
      <c r="E17" s="49"/>
      <c r="F17" s="80" t="s">
        <v>87</v>
      </c>
      <c r="G17" s="80" t="s">
        <v>88</v>
      </c>
      <c r="H17" s="50">
        <v>0.25</v>
      </c>
      <c r="I17" s="91"/>
      <c r="J17" s="11"/>
      <c r="K17" s="29">
        <f>H17*L17</f>
        <v>0</v>
      </c>
      <c r="L17" s="29">
        <f>IF(J17=$Q$2,$P$2,(IF(J17=$Q$3,$P$3,IF(J17=$Q$4,$P$4,IF(J17=$Q$5,$P$5,IF(J17=$Q$6,$P$6))))))</f>
        <v>0</v>
      </c>
      <c r="M17" s="12"/>
      <c r="N17" s="11"/>
      <c r="O17" s="65"/>
      <c r="P17" s="51"/>
      <c r="Q17" s="37"/>
      <c r="R17" s="37"/>
      <c r="S17" s="37"/>
      <c r="T17" s="37"/>
      <c r="U17" s="37"/>
      <c r="V17" s="37"/>
    </row>
    <row r="18" spans="1:184" s="4" customFormat="1" ht="131.25" customHeight="1">
      <c r="A18" s="136"/>
      <c r="B18" s="137"/>
      <c r="C18" s="73" t="s">
        <v>60</v>
      </c>
      <c r="D18" s="74"/>
      <c r="E18" s="49"/>
      <c r="F18" s="69" t="s">
        <v>61</v>
      </c>
      <c r="G18" s="69" t="s">
        <v>62</v>
      </c>
      <c r="H18" s="50">
        <v>0.25</v>
      </c>
      <c r="I18" s="91"/>
      <c r="J18" s="11"/>
      <c r="K18" s="29">
        <f>H18*L18</f>
        <v>0</v>
      </c>
      <c r="L18" s="29">
        <f>IF(J18=$Q$2,$P$2,(IF(J18=$Q$3,$P$3,IF(J18=$Q$4,$P$4,IF(J18=$Q$5,$P$5,IF(J18=$Q$6,$P$6))))))</f>
        <v>0</v>
      </c>
      <c r="M18" s="12"/>
      <c r="N18" s="11"/>
      <c r="O18" s="65"/>
      <c r="P18" s="51"/>
      <c r="Q18" s="37"/>
      <c r="R18" s="37"/>
      <c r="S18" s="37"/>
      <c r="T18" s="37"/>
      <c r="U18" s="37"/>
      <c r="V18" s="37"/>
    </row>
    <row r="19" spans="1:184" s="16" customFormat="1" ht="38.25" customHeight="1">
      <c r="A19" s="142"/>
      <c r="B19" s="143"/>
      <c r="C19" s="13" t="s">
        <v>51</v>
      </c>
      <c r="D19" s="13"/>
      <c r="E19" s="36"/>
      <c r="F19" s="36"/>
      <c r="G19" s="36"/>
      <c r="H19" s="52">
        <f>SUM(H16:I18)</f>
        <v>1</v>
      </c>
      <c r="I19" s="13"/>
      <c r="J19" s="14" t="str">
        <f>IF(AND(K19&gt;=$AC$1,K19&lt;=$AD$1), $AE$1, IF(AND(K19&gt;$AC$1,K19&lt;=$AD$2), $AE$2, IF(AND(K19&gt;$AC$2,K19&lt;=$AD$3), $AE$3, IF(K19&gt;$AC$3,$AE$4))))</f>
        <v>NOT MEET</v>
      </c>
      <c r="K19" s="30">
        <f>SUM(K16:K18)</f>
        <v>0</v>
      </c>
      <c r="L19" s="60">
        <f>$H19*K19</f>
        <v>0</v>
      </c>
      <c r="M19" s="15"/>
      <c r="N19" s="14"/>
      <c r="O19" s="66"/>
      <c r="P19" s="41"/>
      <c r="Q19" s="42"/>
      <c r="R19" s="42"/>
      <c r="S19" s="42"/>
      <c r="T19" s="42"/>
      <c r="U19" s="42"/>
      <c r="V19" s="42"/>
    </row>
    <row r="20" spans="1:184" s="16" customFormat="1" ht="94.5" customHeight="1">
      <c r="A20" s="144" t="s">
        <v>63</v>
      </c>
      <c r="B20" s="145"/>
      <c r="C20" s="73" t="s">
        <v>64</v>
      </c>
      <c r="D20" s="47" t="s">
        <v>65</v>
      </c>
      <c r="E20" s="73" t="s">
        <v>64</v>
      </c>
      <c r="F20" s="73" t="s">
        <v>66</v>
      </c>
      <c r="G20" s="73" t="s">
        <v>90</v>
      </c>
      <c r="H20" s="50">
        <v>0.8</v>
      </c>
      <c r="I20" s="91"/>
      <c r="J20" s="11"/>
      <c r="K20" s="29">
        <f>H20*L20</f>
        <v>0</v>
      </c>
      <c r="L20" s="29">
        <f>IF(J20=$Q$2,$P$2,(IF(J20=$Q$3,$P$3,IF(J20=$Q$4,$P$4,IF(J20=$Q$5,$P$5,IF(J20=$Q$6,$P$6))))))</f>
        <v>0</v>
      </c>
      <c r="M20" s="12"/>
      <c r="N20" s="11"/>
      <c r="O20" s="65"/>
      <c r="P20" s="41"/>
      <c r="Q20" s="42"/>
      <c r="R20" s="42"/>
      <c r="S20" s="42"/>
      <c r="T20" s="42"/>
      <c r="U20" s="42"/>
      <c r="V20" s="42"/>
    </row>
    <row r="21" spans="1:184" s="16" customFormat="1" ht="49.5" customHeight="1">
      <c r="A21" s="136"/>
      <c r="B21" s="137"/>
      <c r="C21" s="73" t="s">
        <v>67</v>
      </c>
      <c r="D21" s="47" t="s">
        <v>68</v>
      </c>
      <c r="E21" s="73" t="s">
        <v>67</v>
      </c>
      <c r="F21" s="73" t="s">
        <v>91</v>
      </c>
      <c r="G21" s="73" t="s">
        <v>68</v>
      </c>
      <c r="H21" s="50">
        <v>0.2</v>
      </c>
      <c r="I21" s="91"/>
      <c r="J21" s="11"/>
      <c r="K21" s="29">
        <f>H21*L21</f>
        <v>0</v>
      </c>
      <c r="L21" s="29">
        <f>IF(J21=$Q$2,$P$2,(IF(J21=$Q$3,$P$3,IF(J21=$Q$4,$P$4,IF(J21=$Q$5,$P$5,IF(J21=$Q$6,$P$6))))))</f>
        <v>0</v>
      </c>
      <c r="M21" s="12"/>
      <c r="N21" s="11"/>
      <c r="O21" s="65"/>
      <c r="P21" s="41"/>
      <c r="Q21" s="42"/>
      <c r="R21" s="42"/>
      <c r="S21" s="42"/>
      <c r="T21" s="42"/>
      <c r="U21" s="42"/>
      <c r="V21" s="42"/>
    </row>
    <row r="22" spans="1:184" s="16" customFormat="1" ht="28.5" customHeight="1">
      <c r="A22" s="142"/>
      <c r="B22" s="143"/>
      <c r="C22" s="13" t="s">
        <v>51</v>
      </c>
      <c r="D22" s="13"/>
      <c r="E22" s="36"/>
      <c r="F22" s="36"/>
      <c r="G22" s="36"/>
      <c r="H22" s="52">
        <f>SUM(H20:H21)</f>
        <v>1</v>
      </c>
      <c r="I22" s="92"/>
      <c r="J22" s="14" t="str">
        <f>IF(AND(K22&gt;=$AC$1,K22&lt;=$AD$1), $AE$1, IF(AND(K22&gt;$AC$1,K22&lt;=$AD$2), $AE$2, IF(AND(K22&gt;$AC$2,K22&lt;=$AD$3), $AE$3, IF(K22&gt;$AC$3,$AE$4))))</f>
        <v>NOT MEET</v>
      </c>
      <c r="K22" s="30">
        <f>SUM(K20:K21)</f>
        <v>0</v>
      </c>
      <c r="L22" s="60">
        <f>$H22*K22</f>
        <v>0</v>
      </c>
      <c r="M22" s="15"/>
      <c r="N22" s="14"/>
      <c r="O22" s="66"/>
      <c r="P22" s="41"/>
      <c r="Q22" s="42"/>
      <c r="R22" s="42"/>
      <c r="S22" s="42"/>
      <c r="T22" s="42"/>
      <c r="U22" s="42"/>
      <c r="V22" s="42"/>
    </row>
    <row r="23" spans="1:184" s="16" customFormat="1" ht="145.5" customHeight="1">
      <c r="A23" s="146" t="s">
        <v>69</v>
      </c>
      <c r="B23" s="147"/>
      <c r="C23" s="73" t="s">
        <v>70</v>
      </c>
      <c r="D23" s="47"/>
      <c r="E23" s="47"/>
      <c r="F23" s="75" t="s">
        <v>71</v>
      </c>
      <c r="G23" s="75" t="s">
        <v>92</v>
      </c>
      <c r="H23" s="76">
        <v>1</v>
      </c>
      <c r="I23" s="91"/>
      <c r="J23" s="11"/>
      <c r="K23" s="29">
        <f>H23*L23</f>
        <v>0</v>
      </c>
      <c r="L23" s="29">
        <f>IF(J23=$Q$2,$P$2,(IF(J23=$Q$3,$P$3,IF(J23=$Q$4,$P$4,IF(J23=$Q$5,$P$5,IF(J23=$Q$6,$P$6))))))</f>
        <v>0</v>
      </c>
      <c r="M23" s="12"/>
      <c r="N23" s="11"/>
      <c r="O23" s="65"/>
      <c r="P23" s="41"/>
      <c r="Q23" s="42"/>
      <c r="R23" s="42"/>
      <c r="S23" s="42"/>
      <c r="T23" s="42"/>
      <c r="U23" s="42"/>
      <c r="V23" s="42"/>
    </row>
    <row r="24" spans="1:184" s="16" customFormat="1" ht="24.75" customHeight="1" thickBot="1">
      <c r="A24" s="118"/>
      <c r="B24" s="119"/>
      <c r="C24" s="99" t="s">
        <v>51</v>
      </c>
      <c r="D24" s="99"/>
      <c r="E24" s="100"/>
      <c r="F24" s="100"/>
      <c r="G24" s="100"/>
      <c r="H24" s="120">
        <f>SUM(H23:H23)</f>
        <v>1</v>
      </c>
      <c r="I24" s="102"/>
      <c r="J24" s="103" t="str">
        <f>IF(AND(K24&gt;=$AC$1,K24&lt;=$AD$1), $AE$1, IF(AND(K24&gt;$AC$1,K24&lt;=$AD$2), $AE$2, IF(AND(K24&gt;$AC$2,K24&lt;=$AD$3), $AE$3, IF(K24&gt;$AC$3,$AE$4))))</f>
        <v>NOT MEET</v>
      </c>
      <c r="K24" s="104">
        <f>SUM(K23:K23)</f>
        <v>0</v>
      </c>
      <c r="L24" s="121">
        <f>$H24*K24</f>
        <v>0</v>
      </c>
      <c r="M24" s="106"/>
      <c r="N24" s="103"/>
      <c r="O24" s="107"/>
      <c r="P24" s="41"/>
      <c r="Q24" s="42"/>
      <c r="R24" s="42"/>
      <c r="S24" s="42"/>
      <c r="T24" s="42"/>
      <c r="U24" s="42"/>
      <c r="V24" s="42"/>
    </row>
    <row r="25" spans="1:184" s="54" customFormat="1" ht="21.75" customHeight="1">
      <c r="A25" s="148" t="s">
        <v>72</v>
      </c>
      <c r="B25" s="149"/>
      <c r="C25" s="149"/>
      <c r="D25" s="149"/>
      <c r="E25" s="150"/>
      <c r="F25" s="122"/>
      <c r="G25" s="122"/>
      <c r="H25" s="123"/>
      <c r="I25" s="124"/>
      <c r="J25" s="125"/>
      <c r="K25" s="126"/>
      <c r="L25" s="127"/>
      <c r="M25" s="128"/>
      <c r="N25" s="129"/>
      <c r="O25" s="130"/>
      <c r="P25" s="42"/>
      <c r="Q25" s="42"/>
      <c r="R25" s="42"/>
      <c r="S25" s="42"/>
      <c r="T25" s="42"/>
      <c r="U25" s="42"/>
      <c r="V25" s="42"/>
    </row>
    <row r="26" spans="1:184" s="54" customFormat="1" ht="21.75" customHeight="1">
      <c r="A26" s="151" t="str">
        <f>A9</f>
        <v>1. COMPANY PROFILE</v>
      </c>
      <c r="B26" s="152"/>
      <c r="C26" s="152"/>
      <c r="D26" s="152"/>
      <c r="E26" s="153"/>
      <c r="F26" s="56"/>
      <c r="G26" s="56"/>
      <c r="H26" s="52">
        <v>0.1</v>
      </c>
      <c r="I26" s="93"/>
      <c r="J26" s="154">
        <f>$H$26*K15</f>
        <v>0</v>
      </c>
      <c r="K26" s="155"/>
      <c r="L26" s="59"/>
      <c r="M26" s="57"/>
      <c r="N26" s="154"/>
      <c r="O26" s="156"/>
      <c r="P26" s="42"/>
      <c r="Q26" s="42"/>
      <c r="R26" s="42"/>
      <c r="S26" s="42"/>
      <c r="T26" s="42"/>
      <c r="U26" s="42"/>
      <c r="V26" s="42"/>
    </row>
    <row r="27" spans="1:184" s="4" customFormat="1" ht="21.75" customHeight="1">
      <c r="A27" s="151" t="str">
        <f>A16</f>
        <v>2. EXPERIENCE OF COMPANY</v>
      </c>
      <c r="B27" s="152"/>
      <c r="C27" s="152"/>
      <c r="D27" s="152"/>
      <c r="E27" s="153"/>
      <c r="F27" s="55"/>
      <c r="G27" s="55"/>
      <c r="H27" s="52">
        <v>0.3</v>
      </c>
      <c r="I27" s="93"/>
      <c r="J27" s="154">
        <f>$H$27*K19</f>
        <v>0</v>
      </c>
      <c r="K27" s="155"/>
      <c r="L27" s="53"/>
      <c r="M27" s="57"/>
      <c r="N27" s="154"/>
      <c r="O27" s="156"/>
      <c r="P27" s="37"/>
      <c r="Q27" s="37"/>
      <c r="R27" s="37"/>
      <c r="S27" s="37"/>
      <c r="T27" s="37"/>
      <c r="U27" s="37"/>
      <c r="V27" s="37"/>
    </row>
    <row r="28" spans="1:184" s="4" customFormat="1" ht="30" customHeight="1">
      <c r="A28" s="151" t="str">
        <f>A20</f>
        <v>3.EXPERIENCE OF STAFF</v>
      </c>
      <c r="B28" s="152"/>
      <c r="C28" s="152"/>
      <c r="D28" s="152"/>
      <c r="E28" s="153"/>
      <c r="F28" s="55"/>
      <c r="G28" s="55"/>
      <c r="H28" s="52">
        <v>0.35</v>
      </c>
      <c r="I28" s="93"/>
      <c r="J28" s="154">
        <f>$H$28*K22</f>
        <v>0</v>
      </c>
      <c r="K28" s="155"/>
      <c r="L28" s="59"/>
      <c r="M28" s="57"/>
      <c r="N28" s="154"/>
      <c r="O28" s="156"/>
      <c r="P28" s="37"/>
      <c r="Q28" s="37"/>
      <c r="R28" s="37"/>
      <c r="S28" s="37"/>
      <c r="T28" s="37"/>
      <c r="U28" s="37"/>
      <c r="V28" s="37"/>
    </row>
    <row r="29" spans="1:184" s="9" customFormat="1" ht="27" customHeight="1">
      <c r="A29" s="151" t="str">
        <f>A23</f>
        <v>4. RESOURCE SELECTION</v>
      </c>
      <c r="B29" s="152"/>
      <c r="C29" s="152"/>
      <c r="D29" s="152"/>
      <c r="E29" s="153"/>
      <c r="F29" s="55"/>
      <c r="G29" s="55"/>
      <c r="H29" s="52">
        <v>0.25</v>
      </c>
      <c r="I29" s="93"/>
      <c r="J29" s="154">
        <f>$H$29*K24</f>
        <v>0</v>
      </c>
      <c r="K29" s="155"/>
      <c r="L29" s="59"/>
      <c r="M29" s="57"/>
      <c r="N29" s="154"/>
      <c r="O29" s="156"/>
      <c r="P29" s="37"/>
      <c r="Q29" s="37"/>
      <c r="R29" s="37"/>
      <c r="S29" s="37"/>
      <c r="T29" s="37"/>
      <c r="U29" s="37"/>
      <c r="V29" s="37"/>
    </row>
    <row r="30" spans="1:184" ht="21.75" customHeight="1">
      <c r="A30" s="162" t="s">
        <v>73</v>
      </c>
      <c r="B30" s="163"/>
      <c r="C30" s="163"/>
      <c r="D30" s="163"/>
      <c r="E30" s="164"/>
      <c r="F30" s="58"/>
      <c r="G30" s="58"/>
      <c r="H30" s="17">
        <f>SUM(H26:H29)</f>
        <v>1</v>
      </c>
      <c r="I30" s="94"/>
      <c r="J30" s="165">
        <f>SUM(J26:K29)</f>
        <v>0</v>
      </c>
      <c r="K30" s="166"/>
      <c r="L30" s="165"/>
      <c r="M30" s="166"/>
      <c r="N30" s="165"/>
      <c r="O30" s="167"/>
      <c r="P30" s="37"/>
      <c r="Q30" s="37"/>
      <c r="R30" s="37"/>
      <c r="S30" s="37"/>
      <c r="T30" s="37"/>
      <c r="U30" s="37"/>
      <c r="V30" s="37"/>
      <c r="X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row>
    <row r="31" spans="1:184" ht="10.5" hidden="1" customHeight="1">
      <c r="A31" s="77"/>
      <c r="B31" s="4" t="s">
        <v>74</v>
      </c>
      <c r="C31" s="18"/>
      <c r="D31" s="34"/>
      <c r="E31" s="34"/>
      <c r="F31" s="34"/>
      <c r="G31" s="34"/>
      <c r="H31" s="19"/>
      <c r="I31" s="1"/>
      <c r="J31" s="22"/>
      <c r="K31" s="31"/>
      <c r="L31" s="95"/>
      <c r="M31" s="21"/>
      <c r="N31" s="22"/>
      <c r="O31" s="67"/>
      <c r="P31" s="37"/>
      <c r="Q31" s="37"/>
      <c r="R31" s="37"/>
      <c r="S31" s="37"/>
      <c r="T31" s="37"/>
      <c r="U31" s="1"/>
      <c r="X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row>
    <row r="32" spans="1:184" ht="10.5" hidden="1" customHeight="1">
      <c r="A32" s="77"/>
      <c r="B32" s="4" t="s">
        <v>75</v>
      </c>
      <c r="C32" s="18"/>
      <c r="D32" s="34"/>
      <c r="E32" s="34"/>
      <c r="F32" s="34"/>
      <c r="G32" s="34"/>
      <c r="H32" s="19"/>
      <c r="I32" s="1"/>
      <c r="J32" s="20"/>
      <c r="K32" s="31"/>
      <c r="L32" s="95"/>
      <c r="M32" s="21"/>
      <c r="N32" s="20"/>
      <c r="O32" s="67"/>
      <c r="P32" s="37"/>
      <c r="Q32" s="37"/>
      <c r="R32" s="37"/>
      <c r="S32" s="37"/>
      <c r="T32" s="37"/>
      <c r="U32" s="1"/>
      <c r="X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row>
    <row r="33" spans="1:184" ht="10.5" hidden="1" customHeight="1">
      <c r="A33" s="78"/>
      <c r="B33" s="9" t="s">
        <v>76</v>
      </c>
      <c r="C33" s="23"/>
      <c r="D33" s="35"/>
      <c r="E33" s="35"/>
      <c r="F33" s="35"/>
      <c r="G33" s="35"/>
      <c r="H33" s="24"/>
      <c r="I33" s="1"/>
      <c r="J33" s="25" t="e">
        <f>AND(K15&gt;=$AD$2,#REF!&gt;=$AD$2,K19&gt;=$AD$2,K24&gt;=$AD$2,#REF!&gt;=$AD$2,#REF!&gt;=$AD$2)</f>
        <v>#REF!</v>
      </c>
      <c r="K33" s="32" t="e">
        <f>AND(J30&gt;=N30,J30&gt;=#REF!,J30&gt;=#REF!)</f>
        <v>#REF!</v>
      </c>
      <c r="L33" s="95"/>
      <c r="M33" s="21"/>
      <c r="N33" s="25" t="e">
        <f>AND(O15&gt;=$AD$2,#REF!&gt;=$AD$2,O19&gt;=$AD$2,O24&gt;=$AD$2,#REF!&gt;=$AD$2,#REF!&gt;=$AD$2)</f>
        <v>#REF!</v>
      </c>
      <c r="O33" s="68" t="e">
        <f>AND(N30&gt;=#REF!,N30&gt;=#REF!,N30&gt;=J30)</f>
        <v>#REF!</v>
      </c>
      <c r="P33" s="37"/>
      <c r="Q33" s="37"/>
      <c r="R33" s="37"/>
      <c r="S33" s="37"/>
      <c r="T33" s="37"/>
      <c r="U33" s="1"/>
      <c r="X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row>
    <row r="34" spans="1:184" ht="21.75" customHeight="1">
      <c r="A34" s="79"/>
      <c r="B34" s="39"/>
      <c r="C34" s="37"/>
      <c r="D34" s="37"/>
      <c r="E34" s="37"/>
      <c r="F34" s="37"/>
      <c r="G34" s="37"/>
      <c r="H34" s="37"/>
      <c r="I34" s="96"/>
      <c r="J34" s="97"/>
      <c r="K34" s="97"/>
      <c r="L34" s="97"/>
      <c r="M34" s="37"/>
      <c r="N34" s="97"/>
      <c r="O34" s="72"/>
      <c r="P34" s="37"/>
      <c r="Q34" s="37"/>
      <c r="R34" s="37"/>
      <c r="S34" s="37"/>
      <c r="T34" s="37"/>
      <c r="U34" s="1"/>
      <c r="X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row>
    <row r="35" spans="1:184" ht="57" customHeight="1">
      <c r="A35" s="168" t="s">
        <v>77</v>
      </c>
      <c r="B35" s="169"/>
      <c r="C35" s="169"/>
      <c r="D35" s="169"/>
      <c r="E35" s="169"/>
      <c r="F35" s="169"/>
      <c r="G35" s="169"/>
      <c r="H35" s="169"/>
      <c r="I35" s="96"/>
      <c r="J35" s="159" t="str">
        <f>IF(J30&gt;=0.8,"MEET","NOT MEET")</f>
        <v>NOT MEET</v>
      </c>
      <c r="K35" s="159"/>
      <c r="L35" s="98"/>
      <c r="M35" s="37"/>
      <c r="N35" s="157" t="s">
        <v>78</v>
      </c>
      <c r="O35" s="158"/>
      <c r="P35" s="37"/>
      <c r="Q35" s="37"/>
      <c r="R35" s="37"/>
      <c r="S35" s="37"/>
      <c r="T35" s="37"/>
      <c r="U35" s="1"/>
      <c r="X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row>
    <row r="36" spans="1:184" ht="69.75" customHeight="1">
      <c r="A36" s="168"/>
      <c r="B36" s="169"/>
      <c r="C36" s="169"/>
      <c r="D36" s="169"/>
      <c r="E36" s="169"/>
      <c r="F36" s="169"/>
      <c r="G36" s="169"/>
      <c r="H36" s="169"/>
      <c r="I36" s="37"/>
      <c r="J36" s="159"/>
      <c r="K36" s="159"/>
      <c r="L36" s="98"/>
      <c r="M36" s="37"/>
      <c r="N36" s="157" t="s">
        <v>79</v>
      </c>
      <c r="O36" s="158"/>
      <c r="P36" s="37"/>
      <c r="Q36" s="37"/>
      <c r="R36" s="37"/>
      <c r="S36" s="37"/>
      <c r="T36" s="37"/>
      <c r="U36" s="1"/>
      <c r="X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row>
    <row r="37" spans="1:184" ht="82.5" customHeight="1">
      <c r="A37" s="168"/>
      <c r="B37" s="169"/>
      <c r="C37" s="169"/>
      <c r="D37" s="169"/>
      <c r="E37" s="169"/>
      <c r="F37" s="169"/>
      <c r="G37" s="169"/>
      <c r="H37" s="169"/>
      <c r="I37" s="37"/>
      <c r="J37" s="159"/>
      <c r="K37" s="159"/>
      <c r="L37" s="98"/>
      <c r="M37" s="37"/>
      <c r="N37" s="157" t="s">
        <v>80</v>
      </c>
      <c r="O37" s="158"/>
      <c r="P37" s="37"/>
      <c r="Q37" s="37"/>
      <c r="R37" s="37"/>
      <c r="S37" s="37"/>
      <c r="T37" s="37" t="s">
        <v>81</v>
      </c>
      <c r="U37" s="1"/>
      <c r="X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row>
    <row r="38" spans="1:184" ht="48.75" customHeight="1" thickBot="1">
      <c r="A38" s="170"/>
      <c r="B38" s="171"/>
      <c r="C38" s="171"/>
      <c r="D38" s="171"/>
      <c r="E38" s="171"/>
      <c r="F38" s="171"/>
      <c r="G38" s="171"/>
      <c r="H38" s="171"/>
      <c r="I38" s="71"/>
      <c r="J38" s="160"/>
      <c r="K38" s="160"/>
      <c r="L38" s="70"/>
      <c r="M38" s="71"/>
      <c r="N38" s="160"/>
      <c r="O38" s="161"/>
      <c r="P38" s="37"/>
      <c r="Q38" s="37"/>
      <c r="R38" s="37"/>
      <c r="S38" s="37"/>
      <c r="T38" s="37"/>
      <c r="U38" s="1"/>
      <c r="X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row>
  </sheetData>
  <mergeCells count="32">
    <mergeCell ref="A23:B23"/>
    <mergeCell ref="A7:O7"/>
    <mergeCell ref="A8:B8"/>
    <mergeCell ref="A9:B15"/>
    <mergeCell ref="A16:B19"/>
    <mergeCell ref="A20:B22"/>
    <mergeCell ref="A25:E25"/>
    <mergeCell ref="A26:E26"/>
    <mergeCell ref="J26:K26"/>
    <mergeCell ref="N26:O26"/>
    <mergeCell ref="A27:E27"/>
    <mergeCell ref="J27:K27"/>
    <mergeCell ref="N27:O27"/>
    <mergeCell ref="A28:E28"/>
    <mergeCell ref="J28:K28"/>
    <mergeCell ref="N28:O28"/>
    <mergeCell ref="A29:E29"/>
    <mergeCell ref="J29:K29"/>
    <mergeCell ref="N29:O29"/>
    <mergeCell ref="N37:O37"/>
    <mergeCell ref="J38:K38"/>
    <mergeCell ref="N38:O38"/>
    <mergeCell ref="A30:E30"/>
    <mergeCell ref="J30:K30"/>
    <mergeCell ref="L30:M30"/>
    <mergeCell ref="N30:O30"/>
    <mergeCell ref="A35:H38"/>
    <mergeCell ref="J35:K35"/>
    <mergeCell ref="N35:O35"/>
    <mergeCell ref="J36:K36"/>
    <mergeCell ref="N36:O36"/>
    <mergeCell ref="J37:K37"/>
  </mergeCells>
  <conditionalFormatting sqref="J19:J24">
    <cfRule type="cellIs" dxfId="5" priority="1" stopIfTrue="1" operator="equal">
      <formula>"X"</formula>
    </cfRule>
  </conditionalFormatting>
  <conditionalFormatting sqref="J9:L18">
    <cfRule type="cellIs" dxfId="4" priority="3" stopIfTrue="1" operator="equal">
      <formula>"X"</formula>
    </cfRule>
  </conditionalFormatting>
  <conditionalFormatting sqref="J8:O8 K24:O24">
    <cfRule type="cellIs" dxfId="3" priority="6" stopIfTrue="1" operator="equal">
      <formula>"X"</formula>
    </cfRule>
  </conditionalFormatting>
  <conditionalFormatting sqref="K19:L23">
    <cfRule type="cellIs" dxfId="2" priority="2" stopIfTrue="1" operator="equal">
      <formula>"X"</formula>
    </cfRule>
  </conditionalFormatting>
  <conditionalFormatting sqref="M26:M29">
    <cfRule type="cellIs" dxfId="1" priority="5" stopIfTrue="1" operator="equal">
      <formula>"X"</formula>
    </cfRule>
  </conditionalFormatting>
  <conditionalFormatting sqref="M9:O23">
    <cfRule type="cellIs" dxfId="0" priority="4" stopIfTrue="1" operator="equal">
      <formula>"X"</formula>
    </cfRule>
  </conditionalFormatting>
  <pageMargins left="0.6692913385826772" right="0.78740157480314965" top="0.35433070866141736" bottom="0.47244094488188981" header="0.35433070866141736" footer="0.47244094488188981"/>
  <pageSetup paperSize="8" scale="77" fitToHeight="0" orientation="landscape" r:id="rId1"/>
  <headerFooter alignWithMargins="0"/>
  <rowBreaks count="1" manualBreakCount="1">
    <brk id="24"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a58204-6418-4d8a-95b7-848264e0b9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8DCFA465F8E4445BE235CF085A66C51" ma:contentTypeVersion="10" ma:contentTypeDescription="Create a new document." ma:contentTypeScope="" ma:versionID="28953add6859f6736845b24645f5b49f">
  <xsd:schema xmlns:xsd="http://www.w3.org/2001/XMLSchema" xmlns:xs="http://www.w3.org/2001/XMLSchema" xmlns:p="http://schemas.microsoft.com/office/2006/metadata/properties" xmlns:ns2="8aa58204-6418-4d8a-95b7-848264e0b95c" targetNamespace="http://schemas.microsoft.com/office/2006/metadata/properties" ma:root="true" ma:fieldsID="b5c4f26f03ccc3c87c2993cfacbdfa11" ns2:_="">
    <xsd:import namespace="8aa58204-6418-4d8a-95b7-848264e0b95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a58204-6418-4d8a-95b7-848264e0b9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5fa3029-581b-4330-9c67-5ed5a891eaa2"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4B5B391-2A78-498A-892B-0AFFE366EFCD}">
  <ds:schemaRefs>
    <ds:schemaRef ds:uri="8aa58204-6418-4d8a-95b7-848264e0b95c"/>
    <ds:schemaRef ds:uri="http://schemas.microsoft.com/office/2006/metadata/properties"/>
    <ds:schemaRef ds:uri="http://purl.org/dc/dcmitype/"/>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http://schemas.openxmlformats.org/package/2006/metadata/core-properties"/>
  </ds:schemaRefs>
</ds:datastoreItem>
</file>

<file path=customXml/itemProps2.xml><?xml version="1.0" encoding="utf-8"?>
<ds:datastoreItem xmlns:ds="http://schemas.openxmlformats.org/officeDocument/2006/customXml" ds:itemID="{FD78276C-5DB0-4D85-9AE5-C8D14CA51A52}">
  <ds:schemaRefs>
    <ds:schemaRef ds:uri="http://schemas.microsoft.com/sharepoint/v3/contenttype/forms"/>
  </ds:schemaRefs>
</ds:datastoreItem>
</file>

<file path=customXml/itemProps3.xml><?xml version="1.0" encoding="utf-8"?>
<ds:datastoreItem xmlns:ds="http://schemas.openxmlformats.org/officeDocument/2006/customXml" ds:itemID="{24F156D0-A6C0-4821-90DC-CA54FEE5F2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a58204-6418-4d8a-95b7-848264e0b9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179A975-39C7-47D8-A847-A1BF1212ADC3}">
  <ds:schemaRefs>
    <ds:schemaRef ds:uri="http://schemas.microsoft.com/office/2006/metadata/longProperties"/>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Functional Evaluation_SHE</vt:lpstr>
      <vt:lpstr>Functional Evaluation_Proj Adm</vt:lpstr>
      <vt:lpstr>Functional Evaluation_Plan</vt:lpstr>
      <vt:lpstr>Functional Evaluation_Cost</vt:lpstr>
      <vt:lpstr>Functional Evaluation_AQ</vt:lpstr>
      <vt:lpstr>'Functional Evaluation_AQ'!Print_Area</vt:lpstr>
      <vt:lpstr>'Functional Evaluation_Cost'!Print_Area</vt:lpstr>
      <vt:lpstr>'Functional Evaluation_Plan'!Print_Area</vt:lpstr>
      <vt:lpstr>'Functional Evaluation_Proj Adm'!Print_Area</vt:lpstr>
      <vt:lpstr>'Functional Evaluation_SHE'!Print_Area</vt:lpstr>
      <vt:lpstr>'Functional Evaluation_AQ'!Print_Titles</vt:lpstr>
      <vt:lpstr>'Functional Evaluation_Cost'!Print_Titles</vt:lpstr>
      <vt:lpstr>'Functional Evaluation_Plan'!Print_Titles</vt:lpstr>
      <vt:lpstr>'Functional Evaluation_Proj Adm'!Print_Titles</vt:lpstr>
      <vt:lpstr>'Functional Evaluation_SHE'!Print_Titles</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Quality Functional Evaluation Criteria PSE 377 CSB Slabs 2017 08 10</dc:title>
  <dc:subject/>
  <dc:creator>MullerR</dc:creator>
  <cp:keywords/>
  <dc:description/>
  <cp:lastModifiedBy>Sheilah Brown</cp:lastModifiedBy>
  <cp:revision/>
  <cp:lastPrinted>2025-06-19T08:50:20Z</cp:lastPrinted>
  <dcterms:created xsi:type="dcterms:W3CDTF">2004-11-02T06:54:15Z</dcterms:created>
  <dcterms:modified xsi:type="dcterms:W3CDTF">2025-06-30T11:08:39Z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0x01010048DCFA465F8E4445BE235CF085A66C51</vt:lpwstr>
  </property>
  <property fmtid="{D5CDD505-2E9C-101B-9397-08002B2CF9AE}" pid="3" name="Sourcing Strategy">
    <vt:lpwstr>Formal Tendering</vt:lpwstr>
  </property>
  <property fmtid="{D5CDD505-2E9C-101B-9397-08002B2CF9AE}" pid="4" name="Category">
    <vt:lpwstr>Enquiry</vt:lpwstr>
  </property>
  <property fmtid="{D5CDD505-2E9C-101B-9397-08002B2CF9AE}" pid="5" name="Checklist">
    <vt:lpwstr>11</vt:lpwstr>
  </property>
  <property fmtid="{D5CDD505-2E9C-101B-9397-08002B2CF9AE}" pid="6" name="lcf76f155ced4ddcb4097134ff3c332f">
    <vt:lpwstr/>
  </property>
  <property fmtid="{D5CDD505-2E9C-101B-9397-08002B2CF9AE}" pid="7" name="MediaServiceImageTags">
    <vt:lpwstr/>
  </property>
</Properties>
</file>