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huln\OneDrive - Eskom Holdings SOC Ltd\Documents\Work\Project &amp; Minor Mods\VDK\2024 C&amp;I Upgrade\Detail Design\"/>
    </mc:Choice>
  </mc:AlternateContent>
  <xr:revisionPtr revIDLastSave="0" documentId="8_{6539941C-5A07-4ED1-B27E-B784653425C9}" xr6:coauthVersionLast="47" xr6:coauthVersionMax="47" xr10:uidLastSave="{00000000-0000-0000-0000-000000000000}"/>
  <bookViews>
    <workbookView xWindow="-120" yWindow="-120" windowWidth="29040" windowHeight="15840" tabRatio="551" activeTab="2" xr2:uid="{00000000-000D-0000-FFFF-FFFF00000000}"/>
  </bookViews>
  <sheets>
    <sheet name="COVER" sheetId="8" r:id="rId1"/>
    <sheet name="SUMMARY" sheetId="7" r:id="rId2"/>
    <sheet name="BOQ" sheetId="5" r:id="rId3"/>
    <sheet name="SPARES" sheetId="10" r:id="rId4"/>
  </sheets>
  <definedNames>
    <definedName name="_Hlk190158763">BOQ!$B$185</definedName>
    <definedName name="_xlnm.Print_Area" localSheetId="2">BOQ!$A$1:$K$417</definedName>
    <definedName name="_xlnm.Print_Area" localSheetId="0">COVER!$A$1:$M$46</definedName>
    <definedName name="_xlnm.Print_Area" localSheetId="3">SPARES!$A$1:$K$43</definedName>
    <definedName name="_xlnm.Print_Area" localSheetId="1">SUMMARY!$A$1:$H$79</definedName>
    <definedName name="_xlnm.Print_Titles" localSheetId="2">BOQ!$1:$1</definedName>
    <definedName name="_xlnm.Print_Titles" localSheetId="3">SPARES!$1:$1</definedName>
    <definedName name="Z_7415B89D_CE29_4FBF_B4A0_9A15044B3DAA_.wvu.PrintTitles" localSheetId="2" hidden="1">BOQ!$1:$1</definedName>
    <definedName name="Z_7415B89D_CE29_4FBF_B4A0_9A15044B3DAA_.wvu.PrintTitles" localSheetId="3" hidden="1">SPARES!$1:$1</definedName>
  </definedNames>
  <calcPr calcId="191029"/>
  <customWorkbookViews>
    <customWorkbookView name="maan_hya - Personal View" guid="{7415B89D-CE29-4FBF-B4A0-9A15044B3DAA}" mergeInterval="0" personalView="1" maximized="1" windowWidth="1020" windowHeight="552" tabRatio="55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7" i="5" l="1"/>
  <c r="K116" i="5"/>
  <c r="K337" i="5"/>
  <c r="K338" i="5"/>
  <c r="K339" i="5"/>
  <c r="K202" i="5"/>
  <c r="K203" i="5"/>
  <c r="K326" i="5"/>
  <c r="K18" i="10"/>
  <c r="K15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7" i="10"/>
  <c r="K16" i="10"/>
  <c r="K14" i="10"/>
  <c r="K13" i="10"/>
  <c r="K12" i="10"/>
  <c r="K11" i="10"/>
  <c r="K10" i="10"/>
  <c r="K9" i="10"/>
  <c r="K8" i="10"/>
  <c r="K7" i="10"/>
  <c r="K6" i="10"/>
  <c r="K5" i="10"/>
  <c r="K4" i="10"/>
  <c r="K3" i="10"/>
  <c r="K2" i="10"/>
  <c r="K42" i="10" l="1"/>
  <c r="D51" i="7" s="1"/>
  <c r="K25" i="5"/>
  <c r="K33" i="5"/>
  <c r="K32" i="5"/>
  <c r="K125" i="5"/>
  <c r="C69" i="7"/>
  <c r="F69" i="7" s="1"/>
  <c r="K34" i="5" l="1"/>
  <c r="K403" i="5"/>
  <c r="K404" i="5"/>
  <c r="K405" i="5"/>
  <c r="K402" i="5"/>
  <c r="K395" i="5"/>
  <c r="K396" i="5"/>
  <c r="K397" i="5"/>
  <c r="K398" i="5"/>
  <c r="K394" i="5"/>
  <c r="K138" i="5"/>
  <c r="K139" i="5"/>
  <c r="K140" i="5"/>
  <c r="K141" i="5"/>
  <c r="K142" i="5"/>
  <c r="K137" i="5"/>
  <c r="K294" i="5"/>
  <c r="K414" i="5"/>
  <c r="K413" i="5"/>
  <c r="K415" i="5" s="1"/>
  <c r="K416" i="5" s="1"/>
  <c r="K383" i="5"/>
  <c r="K384" i="5" s="1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61" i="5"/>
  <c r="K353" i="5"/>
  <c r="K354" i="5"/>
  <c r="K355" i="5"/>
  <c r="K356" i="5"/>
  <c r="K357" i="5"/>
  <c r="K352" i="5"/>
  <c r="K344" i="5"/>
  <c r="K345" i="5"/>
  <c r="K346" i="5"/>
  <c r="K347" i="5"/>
  <c r="K348" i="5"/>
  <c r="K343" i="5"/>
  <c r="K336" i="5"/>
  <c r="K340" i="5" s="1"/>
  <c r="K327" i="5"/>
  <c r="K328" i="5"/>
  <c r="K329" i="5"/>
  <c r="K330" i="5"/>
  <c r="K331" i="5"/>
  <c r="K332" i="5"/>
  <c r="K320" i="5"/>
  <c r="K321" i="5"/>
  <c r="K322" i="5"/>
  <c r="K319" i="5"/>
  <c r="K312" i="5"/>
  <c r="K313" i="5"/>
  <c r="K314" i="5"/>
  <c r="K315" i="5"/>
  <c r="K311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280" i="5"/>
  <c r="K281" i="5"/>
  <c r="K282" i="5"/>
  <c r="K283" i="5"/>
  <c r="K284" i="5"/>
  <c r="K285" i="5"/>
  <c r="K286" i="5"/>
  <c r="K279" i="5"/>
  <c r="K269" i="5"/>
  <c r="K270" i="5"/>
  <c r="K271" i="5"/>
  <c r="K272" i="5"/>
  <c r="K273" i="5"/>
  <c r="K274" i="5"/>
  <c r="K275" i="5"/>
  <c r="K238" i="5"/>
  <c r="K239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37" i="5"/>
  <c r="K229" i="5"/>
  <c r="K228" i="5"/>
  <c r="K219" i="5"/>
  <c r="K220" i="5"/>
  <c r="K221" i="5"/>
  <c r="K222" i="5"/>
  <c r="K223" i="5"/>
  <c r="K224" i="5"/>
  <c r="K225" i="5"/>
  <c r="K218" i="5"/>
  <c r="K214" i="5"/>
  <c r="K213" i="5"/>
  <c r="K215" i="5" s="1"/>
  <c r="K210" i="5"/>
  <c r="K211" i="5" s="1"/>
  <c r="K201" i="5"/>
  <c r="K204" i="5" s="1"/>
  <c r="K206" i="5"/>
  <c r="K207" i="5" s="1"/>
  <c r="K196" i="5"/>
  <c r="K197" i="5"/>
  <c r="K195" i="5"/>
  <c r="K190" i="5"/>
  <c r="K191" i="5"/>
  <c r="K192" i="5"/>
  <c r="K189" i="5"/>
  <c r="K184" i="5"/>
  <c r="K185" i="5" s="1"/>
  <c r="K181" i="5"/>
  <c r="K180" i="5"/>
  <c r="K175" i="5"/>
  <c r="K176" i="5"/>
  <c r="K177" i="5"/>
  <c r="K174" i="5"/>
  <c r="K171" i="5"/>
  <c r="K168" i="5"/>
  <c r="K169" i="5"/>
  <c r="K170" i="5"/>
  <c r="K167" i="5"/>
  <c r="K172" i="5" s="1"/>
  <c r="K159" i="5"/>
  <c r="K160" i="5" s="1"/>
  <c r="K155" i="5"/>
  <c r="K154" i="5"/>
  <c r="K151" i="5"/>
  <c r="K150" i="5"/>
  <c r="K146" i="5"/>
  <c r="K145" i="5"/>
  <c r="K126" i="5"/>
  <c r="K127" i="5"/>
  <c r="K128" i="5"/>
  <c r="K129" i="5"/>
  <c r="K130" i="5"/>
  <c r="K131" i="5"/>
  <c r="K132" i="5"/>
  <c r="K133" i="5"/>
  <c r="K121" i="5"/>
  <c r="K122" i="5"/>
  <c r="K120" i="5"/>
  <c r="K108" i="5"/>
  <c r="K107" i="5"/>
  <c r="K101" i="5"/>
  <c r="K102" i="5"/>
  <c r="K103" i="5"/>
  <c r="K100" i="5"/>
  <c r="K88" i="5"/>
  <c r="K89" i="5"/>
  <c r="K90" i="5"/>
  <c r="K91" i="5"/>
  <c r="K92" i="5"/>
  <c r="K93" i="5"/>
  <c r="K94" i="5"/>
  <c r="K95" i="5"/>
  <c r="K96" i="5"/>
  <c r="K97" i="5"/>
  <c r="K87" i="5"/>
  <c r="K80" i="5"/>
  <c r="K81" i="5"/>
  <c r="K82" i="5"/>
  <c r="K83" i="5"/>
  <c r="K84" i="5"/>
  <c r="K79" i="5"/>
  <c r="K75" i="5"/>
  <c r="K74" i="5"/>
  <c r="K71" i="5"/>
  <c r="K67" i="5"/>
  <c r="K68" i="5"/>
  <c r="K69" i="5"/>
  <c r="K70" i="5"/>
  <c r="K66" i="5"/>
  <c r="K53" i="5"/>
  <c r="K54" i="5"/>
  <c r="K55" i="5"/>
  <c r="K56" i="5"/>
  <c r="K57" i="5"/>
  <c r="K58" i="5"/>
  <c r="K52" i="5"/>
  <c r="K38" i="5"/>
  <c r="K39" i="5"/>
  <c r="K40" i="5"/>
  <c r="K41" i="5"/>
  <c r="K42" i="5"/>
  <c r="K43" i="5"/>
  <c r="K44" i="5"/>
  <c r="K45" i="5"/>
  <c r="K46" i="5"/>
  <c r="K47" i="5"/>
  <c r="K48" i="5"/>
  <c r="K37" i="5"/>
  <c r="K26" i="5"/>
  <c r="K27" i="5"/>
  <c r="K28" i="5"/>
  <c r="K147" i="5" l="1"/>
  <c r="K399" i="5"/>
  <c r="K406" i="5"/>
  <c r="K380" i="5"/>
  <c r="K358" i="5"/>
  <c r="K349" i="5"/>
  <c r="K333" i="5"/>
  <c r="K323" i="5"/>
  <c r="K316" i="5"/>
  <c r="K308" i="5"/>
  <c r="K276" i="5"/>
  <c r="K287" i="5"/>
  <c r="K240" i="5"/>
  <c r="K230" i="5"/>
  <c r="K226" i="5"/>
  <c r="K198" i="5"/>
  <c r="K193" i="5"/>
  <c r="K182" i="5"/>
  <c r="K178" i="5"/>
  <c r="K156" i="5"/>
  <c r="K152" i="5"/>
  <c r="K76" i="5"/>
  <c r="K59" i="5"/>
  <c r="K143" i="5"/>
  <c r="K123" i="5"/>
  <c r="K104" i="5"/>
  <c r="K109" i="5"/>
  <c r="K134" i="5"/>
  <c r="K98" i="5"/>
  <c r="K85" i="5"/>
  <c r="K72" i="5"/>
  <c r="K49" i="5"/>
  <c r="K29" i="5"/>
  <c r="D49" i="7"/>
  <c r="K407" i="5" l="1"/>
  <c r="D47" i="7" s="1"/>
  <c r="K388" i="5"/>
  <c r="D45" i="7" s="1"/>
  <c r="K288" i="5"/>
  <c r="D43" i="7" s="1"/>
  <c r="K231" i="5"/>
  <c r="D41" i="7" s="1"/>
  <c r="K110" i="5"/>
  <c r="D37" i="7" s="1"/>
  <c r="K60" i="5"/>
  <c r="D35" i="7" s="1"/>
  <c r="K161" i="5"/>
  <c r="D39" i="7" s="1"/>
  <c r="D53" i="7" l="1"/>
</calcChain>
</file>

<file path=xl/sharedStrings.xml><?xml version="1.0" encoding="utf-8"?>
<sst xmlns="http://schemas.openxmlformats.org/spreadsheetml/2006/main" count="1158" uniqueCount="457">
  <si>
    <t>DESCRIPTION</t>
  </si>
  <si>
    <t>UNIT</t>
  </si>
  <si>
    <t>QTY</t>
  </si>
  <si>
    <t>PRELIMINARIES</t>
  </si>
  <si>
    <t>General Notes</t>
  </si>
  <si>
    <t>Abbreviations</t>
  </si>
  <si>
    <t>m - meter</t>
  </si>
  <si>
    <t>No - numbers</t>
  </si>
  <si>
    <t>incl - including</t>
  </si>
  <si>
    <t>mm - millimeter</t>
  </si>
  <si>
    <t>SS - Stainless Steel</t>
  </si>
  <si>
    <t>GI - Galvanised Iron</t>
  </si>
  <si>
    <t>item</t>
  </si>
  <si>
    <t>m</t>
  </si>
  <si>
    <t>SUB-TOTAL</t>
  </si>
  <si>
    <t>LABOUR RATE</t>
  </si>
  <si>
    <t>BVV2DCM</t>
  </si>
  <si>
    <t>BVV3ECM</t>
  </si>
  <si>
    <t>BVV4DCM</t>
  </si>
  <si>
    <t>BVX4DCM</t>
  </si>
  <si>
    <t>BVV4ECM</t>
  </si>
  <si>
    <t>BVX4ECM</t>
  </si>
  <si>
    <t>UVG2ACM</t>
  </si>
  <si>
    <t>UVG12ACM</t>
  </si>
  <si>
    <t>UVG20ACM</t>
  </si>
  <si>
    <t>UVM12BCM</t>
  </si>
  <si>
    <t>Heavy Duty Duct Multi-Mode F/O 8core</t>
  </si>
  <si>
    <t>RG58 co-axial cable, outdoor GPS antenna cable</t>
  </si>
  <si>
    <t xml:space="preserve">Ruggedised MM F/O 25m Patch lead (2 core, ST-LC) </t>
  </si>
  <si>
    <t>Ruggedised MM F/O 25m Patch lead (2 core, ST-ST)</t>
  </si>
  <si>
    <t>1800(H) x 2700(W) x 900(D) mm</t>
  </si>
  <si>
    <t>1800(H) x 2400(W) x 600(D) mm</t>
  </si>
  <si>
    <t>1395(H) x 900(W) x 550(D) mm</t>
  </si>
  <si>
    <t>1800(H) x 600(W) x 600(D) mm</t>
  </si>
  <si>
    <t>DECOMMISSIONING WORKS</t>
  </si>
  <si>
    <t>Cables</t>
  </si>
  <si>
    <t>Instrumentation</t>
  </si>
  <si>
    <t>Pressure transmitter</t>
  </si>
  <si>
    <t>Pressure switch</t>
  </si>
  <si>
    <t>Level instrument</t>
  </si>
  <si>
    <t>Flowmeter</t>
  </si>
  <si>
    <t>Temperature switch</t>
  </si>
  <si>
    <t xml:space="preserve">Copper pipe tubing </t>
  </si>
  <si>
    <t>Junction Boxes</t>
  </si>
  <si>
    <t>CABLE INSTALLATION WORKS</t>
  </si>
  <si>
    <t>Racking</t>
  </si>
  <si>
    <t>Welded (HDG) galvanised Wire mesh trays 50X50mm comes with joiner sets</t>
  </si>
  <si>
    <t>Welded (HDG) galvanised Wire mesh trays 114X50mm comes with joiner sets</t>
  </si>
  <si>
    <t>Medium duty (HDG) galvanised perforated tray (MCT75) 114x38x1.6mm</t>
  </si>
  <si>
    <t>Medium duty (HDG) galvanised perforated tray (MCT300) 305x76x1.6mm</t>
  </si>
  <si>
    <t>Heavy duty (HDG) galvanised perforated tray (MCT75) 76x38x1.6mm</t>
  </si>
  <si>
    <t xml:space="preserve">Heavy duty (HDG) galvanised perforated tray (MCT450) 457x76x1.6mm </t>
  </si>
  <si>
    <t>Bosal Conduit - 20mm</t>
  </si>
  <si>
    <t>Raised Hospital Saddles – 20mm</t>
  </si>
  <si>
    <t>Cabling</t>
  </si>
  <si>
    <t>CONTROL CUBICLES INSTALLATION WORKS</t>
  </si>
  <si>
    <t>2000(H) X 1600(W) X 800(D) mm</t>
  </si>
  <si>
    <t>1800(H) X 800(W) X 600(D) mm</t>
  </si>
  <si>
    <t>2000(H) X 800(W) X 800(D) mm</t>
  </si>
  <si>
    <t>INSTRUMENTATION  WORKS</t>
  </si>
  <si>
    <t>Networks Communication Cabinets</t>
  </si>
  <si>
    <t>Cabinet for FO patch panels, 8U wall mounted, 19" network cabinet</t>
  </si>
  <si>
    <t>Pressure Instruments</t>
  </si>
  <si>
    <t>Pressure transmitter EJX530A-EBS8N-019EF</t>
  </si>
  <si>
    <t>Pressure transmitter EJX530A-ECS8N-019EF</t>
  </si>
  <si>
    <t xml:space="preserve">Pressure transmitter EJX530A-EDS8N-019EF </t>
  </si>
  <si>
    <t xml:space="preserve">Differential Pressure transmitter EJX110A-EHS4G-919EB </t>
  </si>
  <si>
    <t>Bourdon Tube Pressure Gauge</t>
  </si>
  <si>
    <t>2 Way Valve-Manifold</t>
  </si>
  <si>
    <t>3 Way Valve-Manifold</t>
  </si>
  <si>
    <t>Stainless Steel Instrumentation Quick Connect Body, SS-QC4-B-4PM, 316 Stainless Steel</t>
  </si>
  <si>
    <t>Stainless Steel braided flexible tube with quick connectors - SS-810-1-8</t>
  </si>
  <si>
    <t xml:space="preserve">Installation mechanical bracket for single pressure transmitter </t>
  </si>
  <si>
    <t xml:space="preserve">Installation mechanical bracket for redundant pressure transmitter </t>
  </si>
  <si>
    <t>Field Mate Versatile Device Management Software</t>
  </si>
  <si>
    <t>Level Instruments</t>
  </si>
  <si>
    <t xml:space="preserve">Reed Level Transmitter MPJ5-M280 </t>
  </si>
  <si>
    <t xml:space="preserve">Reed Level Transmitter MPJ5-M505 </t>
  </si>
  <si>
    <t>Reed Level Transmitter MPJ5-M350</t>
  </si>
  <si>
    <t xml:space="preserve">Reed Sensor for Bypass Level Indicators MPJ5-M1500 </t>
  </si>
  <si>
    <t xml:space="preserve">BMD-SA Magnetic Display for Bypass Level Indicator </t>
  </si>
  <si>
    <t xml:space="preserve">BGU Magnetic Switch for Bypass Level Indicator </t>
  </si>
  <si>
    <t>Flange for BMD-SA Magnetic Display for Bypass Level Indicator</t>
  </si>
  <si>
    <t>Flow Instruments</t>
  </si>
  <si>
    <t>DWM2000 Electromagnetic Flow Meter</t>
  </si>
  <si>
    <t xml:space="preserve">Spool pieces </t>
  </si>
  <si>
    <t>Position and Detector Instruments</t>
  </si>
  <si>
    <t>Limit switches</t>
  </si>
  <si>
    <t>Point level detector 11375Z</t>
  </si>
  <si>
    <t>FTW325 Transmitter</t>
  </si>
  <si>
    <t>5.5.</t>
  </si>
  <si>
    <t>Temperature Instruments</t>
  </si>
  <si>
    <t>Temperature probes TR10-H (Pt100, 600mm probe length for Turbine Bearing systems)</t>
  </si>
  <si>
    <t>Temperature probes TR10-H (Pt100, 675mm probe length with 150mm flexible rod for Thrust Guide Bearing systems)</t>
  </si>
  <si>
    <t>Temperature probes (Pt100, 100mm probe length with embedded steel braided cable)</t>
  </si>
  <si>
    <t>Temperature probes (Pt100, 130mm probe length with embedded steel braided cable)</t>
  </si>
  <si>
    <t>Temperature probes (Pt100, 240mm probe length with embedded steel braided cable)</t>
  </si>
  <si>
    <t xml:space="preserve">Pt100 RTD with Terminal Head (50mm probe length) </t>
  </si>
  <si>
    <t xml:space="preserve">Pt100 RTD with Terminal Head (100mm probe length) </t>
  </si>
  <si>
    <t xml:space="preserve">Pt100 RTD with Terminal Head (200mm probe length) </t>
  </si>
  <si>
    <t>Temperature probes (Pt100 white ceramic terminal block)</t>
  </si>
  <si>
    <t>INSTRUMENTS ACCESSORIES</t>
  </si>
  <si>
    <t>Seamless Instrumentation Grade 316 Austenitic stainless-steel tubing 12 mm OD x 2.0 mm wall thickness, in length of 6 meters</t>
  </si>
  <si>
    <t>12 mm hydraulic pipe clamp with polyproline support body, carbon steel weld base plate, top plate and M6 bolts.</t>
  </si>
  <si>
    <t>T-piece for 12 mm tubing.  Grade 316 stainless-steel with 12L nut and ferrule all three sides fittings. Fittings to be according to ASME standard</t>
  </si>
  <si>
    <t>Union fittings Grade 316 stainless-steel with 12L nut and ferrule for 12 mm tubing both sides. Fittings to be according to ASME standard.</t>
  </si>
  <si>
    <t>½’’ Female BSPP to 12L male. Material Grade 316 stainless-steel with nut and ferrule on the 12L side. Fittings to be according to ASME standard.</t>
  </si>
  <si>
    <t>3/8’’ Male BSPP to 12L male Grade 316 stainless-steel with nut and ferrule on the 12L side. Fittings to be according to ASME standard.</t>
  </si>
  <si>
    <t>3/8” Male BSPP to 12L male ASTM SA-105N carbon steel with nut and ferrule on the 12L side. Fittings to be according to ASME standard.</t>
  </si>
  <si>
    <t>½’’ Male BSPP to 12L male Grade 316 stainless-steel with nut and ferrule on the 12L side. Fittings to be according to ASME standard.</t>
  </si>
  <si>
    <t>½’’ Male BSPP to 12L male ASTM SA-105N carbon steel with nut and ferrule on the 12L side. Fittings to be according to ASME standard.</t>
  </si>
  <si>
    <t>1/4’’ Male BSPP to 12L male Grade 316 stainless-steel with nut and ferrule on the 12L side. Fittings to be according to ASME standard.</t>
  </si>
  <si>
    <t>1/4” Male BSPP to 12L male ASTM SA-105N carbon steel with nut and ferrule on the 12L side. Fittings to be according to ASME standard.</t>
  </si>
  <si>
    <t>½’’ male BSPP grade 316 stainless steel blank stud. Fittings to be according to ASME standard</t>
  </si>
  <si>
    <t>¼’’ male BSPP grade 316 stainless steel blank stud. Fittings to be according to ASME standard</t>
  </si>
  <si>
    <t>3/8’’ male BSPP grade 316 stainless steel blank stud. Fittings to be according to ASME standard</t>
  </si>
  <si>
    <t>1/2" Forged Elbow. EN16Mo3 As per BS EN 10253-Forged Carbon Steel</t>
  </si>
  <si>
    <t>1/2’’ Teflon seal to fit 1/2” BSPP male fittings.</t>
  </si>
  <si>
    <t>1/2’’ Seal Bonded Washer (Dowty gasket seal plated carbon steel with buna O-ring).</t>
  </si>
  <si>
    <t xml:space="preserve"> 1/4’’ Seal Bonded Washer (Dowty gasket seal plated carbon steel with buna O-ring)</t>
  </si>
  <si>
    <t>3/8’’ Seal Bonded Washer (Dowty gasket seal plated carbon steel with buna O-ring)</t>
  </si>
  <si>
    <t>Instruments Isolation Valves</t>
  </si>
  <si>
    <t>3-Piece Ball Valve (PEKOS FIG.K 809 SGSGV CL800 1/2" BSPP) Description: 3-piece, full bore, soft seat ball valve with ½” BSPP female flanges on both ends. Material: ASTM SA-105N (Flanges and Body); Grade 316 stainless steel (ball)</t>
  </si>
  <si>
    <t>3-Piece Ball Valve (FIG.K 809 SGSGV CL800 1/2" BW). Description: 3-piece, full bore, soft seat ball valve with flanges prepared for butt welding a ½” pipe on both ends.Material: ASTM SA-105N (Flanges and Body); Grade 316 stainless steel (ball)</t>
  </si>
  <si>
    <t>CONSUMABLES</t>
  </si>
  <si>
    <t>Cable Glands</t>
  </si>
  <si>
    <t>20mm Gland Hole blanks plug</t>
  </si>
  <si>
    <t>25mm Gland Hole Blanks plug</t>
  </si>
  <si>
    <t>Size 0 Black Shrouds </t>
  </si>
  <si>
    <t>Size 0 Glands </t>
  </si>
  <si>
    <t>Size 00 Black Shrouds </t>
  </si>
  <si>
    <t>Size 00 Glands </t>
  </si>
  <si>
    <t>Size 1 Black Shrouds </t>
  </si>
  <si>
    <t>Size 1 Glands </t>
  </si>
  <si>
    <t>Size 2 Black Shrouds </t>
  </si>
  <si>
    <t>Size 2 Glands </t>
  </si>
  <si>
    <t>Size 3 Black Shrouds </t>
  </si>
  <si>
    <t>Size 3 Glands </t>
  </si>
  <si>
    <t>Size 4 Black Shrouds </t>
  </si>
  <si>
    <t>Size 4 Glands </t>
  </si>
  <si>
    <t>Cable Ties</t>
  </si>
  <si>
    <t>Black Cable Ties T120R </t>
  </si>
  <si>
    <t>100/PKT</t>
  </si>
  <si>
    <t>Black Cable Ties T50R </t>
  </si>
  <si>
    <t>Black Cable Ties T30R </t>
  </si>
  <si>
    <t>Black Cable Ties T18R </t>
  </si>
  <si>
    <t>Black Cable Ties T16R </t>
  </si>
  <si>
    <t>Heat Shrink</t>
  </si>
  <si>
    <t>Black Heat shrink (Shrink ratio 2:1) Size 12.7/6.4mm</t>
  </si>
  <si>
    <t>Black Heat shrink (Shrink ratio 2:1) Size 19.1/9.5mm</t>
  </si>
  <si>
    <t>Black Heat shrink (Shrink ratio 2:1) Size 9.5/4.7mm</t>
  </si>
  <si>
    <t>Black Screen Heat shrink (Shrink ratio 3:1) Size 1.5/0.5mm</t>
  </si>
  <si>
    <t>Lugs</t>
  </si>
  <si>
    <t>Pre-insulated Ring Lugs (Red).  Size: 0.25-1.65mm². Product ID: 1R3</t>
  </si>
  <si>
    <t>Pre-insulated Ring Lugs (Blue).  Size: 1.04-2.63mm² Product ID: 2R35</t>
  </si>
  <si>
    <t>Pre-insulated Hook Blade Lugs (Red).  Size: 0.25-1.65mm².  Product ID: 1HB3</t>
  </si>
  <si>
    <t>Pre-insulated Hook Blade Lugs (Blue). Size: 1.04-2.63mm².  Product ID: 2HB3</t>
  </si>
  <si>
    <t>Insulated Bootlace Ferrules (Red). Size: 1.00mm². Product ID:  E1010RD</t>
  </si>
  <si>
    <t>Insulated Bootlace Ferrules (Black). Size: 1.50mm². Product ID:  E1010BK</t>
  </si>
  <si>
    <t>Insulated Bootlace Ferrules (Grey). Size: 2.50mm². Product ID:  E1010GY</t>
  </si>
  <si>
    <t>Harting plugs: Han A Hood Coupler 1 Lever M20, Category: Hoods/Housing, Series: Han A, Type: Housing, Part number 19 20 003 1750</t>
  </si>
  <si>
    <t>Harting plugs: Han A Hood Top Entry 2 Pegs M20, Category: Hoods/Housing, Series: Han A, Type: Hood, Part number 19 20 003 1440</t>
  </si>
  <si>
    <t>Harting plugs: Han 4A-STI-S, Category: Inserts, Series: Han A, Termination method: Screw termination, Number of contacts: 4, Part number 09 20 004 2611</t>
  </si>
  <si>
    <t>Harting plugs: Han A 04 Pos. F Insert Screw, Category: Inserts, Series: Han A, Termination method: Screw termination, Number of contacts: 4, Part number 09 20 004 2711</t>
  </si>
  <si>
    <t>Harting plugs: Han CGM-M M20x1,5 D.5-9mm, Category: Accessories, Series: Han CGM-M, Type: Cable Gland, Part number 19 00 000 5080</t>
  </si>
  <si>
    <t>Harting plugs: Screw teethed M3x6 (PU 100pcs), Category: Accessories, Series: Han 3 A, Type: Fixing screws, Part number 09 20 000 9995</t>
  </si>
  <si>
    <t>Label</t>
  </si>
  <si>
    <t>Terminals</t>
  </si>
  <si>
    <t>WTR 4SL Spring Loaded Terminal</t>
  </si>
  <si>
    <t>Terminal numbers for WTR 4SL Spring Loaded Terminal</t>
  </si>
  <si>
    <t>Terminal Strip Marker </t>
  </si>
  <si>
    <t>Labelling Type: 15mm Sleeves (Clear). Size: 1-2mm</t>
  </si>
  <si>
    <t>BX</t>
  </si>
  <si>
    <t>Labelling Type: 23mm Sleeves (Clear). Size: 1-2mm</t>
  </si>
  <si>
    <t>Labelling Type: PVC tags (yellow). Size: 15mm</t>
  </si>
  <si>
    <t>Labelling Type: PVC tags (yellow). Size: 23mm</t>
  </si>
  <si>
    <t>70X10 Cable Sleeves </t>
  </si>
  <si>
    <t>70X10 Yellow Cable Labels </t>
  </si>
  <si>
    <t>Conduit</t>
  </si>
  <si>
    <t>PVC Coated Galvanised Steel, Black, 25 meters, 20mm Flexible Conduit TSP20/BL/25M</t>
  </si>
  <si>
    <t>PVC Coated Galvanised Steel, Black, 25 meters, 32mm Flexible Conduit TSP32/BL/25M</t>
  </si>
  <si>
    <t xml:space="preserve">Straight Fitting 20mm T/SP20/M20/A M20 </t>
  </si>
  <si>
    <t xml:space="preserve">Straight Fitting 32mm T/SP32/M32/A M32 </t>
  </si>
  <si>
    <t>Smooth Entry Bush 20mm T/SP20/20/C</t>
  </si>
  <si>
    <t>Smooth Entry Bush 32mm T/SP32/32/C</t>
  </si>
  <si>
    <t>Conduit Terminator 20mm T/SP20/E</t>
  </si>
  <si>
    <t>Conduit Terminator 32mm T/SP32/E</t>
  </si>
  <si>
    <t>Brass Female Couplers Metric Thread 20mm T/B/M20/C</t>
  </si>
  <si>
    <t xml:space="preserve">Brass Female Couplers Metric Thread 32mm T/B/M32/C </t>
  </si>
  <si>
    <t>Straight Fitting Swivel External Male Thread 20mm T/SP20/M20/B</t>
  </si>
  <si>
    <t>Straight Fitting Swivel External Male Thread 32mm T/SP32/M32/B</t>
  </si>
  <si>
    <t>Nickel Plated Brass - 45° Elbow T/SPL20/M20/C45</t>
  </si>
  <si>
    <t>Nickel Plated Brass - 90° Elbow T/SPL20/M20/C90</t>
  </si>
  <si>
    <t>Nickel Plated Brass - 90° Elbow T/SPL32/M32/C90</t>
  </si>
  <si>
    <t>2-piece P1000 Clamp (with bolt and nylock nut) for TSP20 (Unistrut Channel Clamps 32mm) T25/30</t>
  </si>
  <si>
    <t>EX Thread Convertors 25mm to 20mm T/EXN/M25-M20/R</t>
  </si>
  <si>
    <t>Clear Cable Spiral Wrapping (Bind) Ty-Rap </t>
  </si>
  <si>
    <t>Panel Wire</t>
  </si>
  <si>
    <t>Earth (Green/ Yellow) Single Core Multi Stranded Panel Wire 1.5mm </t>
  </si>
  <si>
    <t>Others</t>
  </si>
  <si>
    <t>LOGISTICS</t>
  </si>
  <si>
    <t>Transportation</t>
  </si>
  <si>
    <t xml:space="preserve">Phase 1 Control Panels from Cape Town (Acacia Power Station) to Vanderkloof Power Station  </t>
  </si>
  <si>
    <t>km</t>
  </si>
  <si>
    <t xml:space="preserve">Phase 2 Control Panels from Cape Town (Acacia Power Station) to Vanderkloof Power Station  </t>
  </si>
  <si>
    <t xml:space="preserve">MATERIAL </t>
  </si>
  <si>
    <t>REF: DRAWINGS/ SCHEDULE</t>
  </si>
  <si>
    <t>ITEM</t>
  </si>
  <si>
    <t>W - Width</t>
  </si>
  <si>
    <t>H - Height</t>
  </si>
  <si>
    <t>D - Depth</t>
  </si>
  <si>
    <t>OD - Outside Diameter</t>
  </si>
  <si>
    <t>BX - Box</t>
  </si>
  <si>
    <t>Earthing</t>
  </si>
  <si>
    <t>Twisted bare copper earthing wire 16 mm sq.</t>
  </si>
  <si>
    <t>Copper bar 25x2.5mm</t>
  </si>
  <si>
    <t>National Control Centre interface</t>
  </si>
  <si>
    <t>Station Controller</t>
  </si>
  <si>
    <t>Station Remote IO</t>
  </si>
  <si>
    <t>Control Console</t>
  </si>
  <si>
    <t>Control Panels</t>
  </si>
  <si>
    <t>Station Control Console</t>
  </si>
  <si>
    <t>SS</t>
  </si>
  <si>
    <t>Carbon Steel</t>
  </si>
  <si>
    <t>Rubber</t>
  </si>
  <si>
    <t>Rubber/ SS</t>
  </si>
  <si>
    <t>Appendix F figure 10 and 12</t>
  </si>
  <si>
    <t>Appendix F figure 13 and 15</t>
  </si>
  <si>
    <t>PART NUMBER</t>
  </si>
  <si>
    <t>UNIT PRICE</t>
  </si>
  <si>
    <t>TOTAL OF BILL NO. 01 (DECOMMISSIONING WORKS)</t>
  </si>
  <si>
    <t>TOTAL OF BILL NO. 02 (CABLING WORKS)</t>
  </si>
  <si>
    <t>TOTAL OF BILL NO. 03 (CONTROL CUBICLES INSTALLATION WORKS)</t>
  </si>
  <si>
    <t>TOTAL OF BILL NO. 04 (INSTRUMENTATION WORKS)</t>
  </si>
  <si>
    <t>TOTAL OF BILL NO. 05 (INSTRUMENT ASSESSORIES)</t>
  </si>
  <si>
    <t>SUPPLIER / MANUFACTURE</t>
  </si>
  <si>
    <t>Yokogawa</t>
  </si>
  <si>
    <t>Endress &amp; Hauser</t>
  </si>
  <si>
    <t>Wika</t>
  </si>
  <si>
    <t>Krohne</t>
  </si>
  <si>
    <t>SUSTECH Precision</t>
  </si>
  <si>
    <t>700(H) X 915(W) mm Top section of the unit control console</t>
  </si>
  <si>
    <t>1061(H) X 915(W) mm Middle section of the unit control console</t>
  </si>
  <si>
    <t>602(H) X 915(W) mm Bottom section of the unit control console</t>
  </si>
  <si>
    <t>700(H) X 1950(W) mm Top section of the station control console</t>
  </si>
  <si>
    <t>1061(H) X 1950(W) mm Middle section of the station control console</t>
  </si>
  <si>
    <t>602(H) X 1950(W) mm Bottom section of the station control console</t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</si>
  <si>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network cabinets as per works information:</t>
    </r>
  </si>
  <si>
    <r>
      <t xml:space="preserve">c)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earthing within different area of the power station as per works information:</t>
    </r>
  </si>
  <si>
    <t>BVS4BCV</t>
  </si>
  <si>
    <t>BVS12BCV</t>
  </si>
  <si>
    <t>BVS20BCV</t>
  </si>
  <si>
    <t>BVX2DCV</t>
  </si>
  <si>
    <t>BVX7DCV</t>
  </si>
  <si>
    <t>BVX12DCV</t>
  </si>
  <si>
    <t>BVX2ECV</t>
  </si>
  <si>
    <t>BVX3ECV</t>
  </si>
  <si>
    <t>BVX4ECV</t>
  </si>
  <si>
    <t>BVX2HCV</t>
  </si>
  <si>
    <t>BVX4HCV</t>
  </si>
  <si>
    <t>TVH10BV</t>
  </si>
  <si>
    <r>
      <t xml:space="preserve">b)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pressure accessories:</t>
    </r>
  </si>
  <si>
    <r>
      <t xml:space="preserve">c) The scope of work covers the </t>
    </r>
    <r>
      <rPr>
        <b/>
        <sz val="10"/>
        <rFont val="Arial"/>
        <family val="2"/>
      </rPr>
      <t>manufacture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mechanical brackets:</t>
    </r>
  </si>
  <si>
    <r>
      <t xml:space="preserve">d)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of software for pressure instrument:</t>
    </r>
  </si>
  <si>
    <r>
      <t xml:space="preserve">b)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installation</t>
    </r>
    <r>
      <rPr>
        <sz val="10"/>
        <rFont val="Arial"/>
        <family val="2"/>
      </rPr>
      <t xml:space="preserve"> of level instruments accessories:</t>
    </r>
  </si>
  <si>
    <r>
      <t xml:space="preserve">b)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flow instruments accessories:</t>
    </r>
  </si>
  <si>
    <r>
      <t xml:space="preserve">a)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instruments tubing:</t>
    </r>
  </si>
  <si>
    <r>
      <t xml:space="preserve">a)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installation</t>
    </r>
    <r>
      <rPr>
        <sz val="10"/>
        <rFont val="Arial"/>
        <family val="2"/>
      </rPr>
      <t xml:space="preserve"> of instruments isoaltion valves:</t>
    </r>
  </si>
  <si>
    <t>Nylon</t>
  </si>
  <si>
    <t>Polyolefin</t>
  </si>
  <si>
    <t>Weidmuller</t>
  </si>
  <si>
    <t>Harting Plugs</t>
  </si>
  <si>
    <r>
      <t xml:space="preserve">a)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make use</t>
    </r>
    <r>
      <rPr>
        <sz val="10"/>
        <rFont val="Arial"/>
        <family val="2"/>
      </rPr>
      <t xml:space="preserve"> of conduit and assessories: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</si>
  <si>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make use</t>
    </r>
    <r>
      <rPr>
        <sz val="10"/>
        <rFont val="Arial"/>
        <family val="2"/>
      </rPr>
      <t xml:space="preserve"> of labels and assessories: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</si>
  <si>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make use</t>
    </r>
    <r>
      <rPr>
        <sz val="10"/>
        <rFont val="Arial"/>
        <family val="2"/>
      </rPr>
      <t xml:space="preserve"> of panel wires and assessories:</t>
    </r>
  </si>
  <si>
    <r>
      <t xml:space="preserve">a)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make use </t>
    </r>
    <r>
      <rPr>
        <sz val="10"/>
        <rFont val="Arial"/>
        <family val="2"/>
      </rPr>
      <t xml:space="preserve"> of hurting plugs and assessories:</t>
    </r>
  </si>
  <si>
    <r>
      <t xml:space="preserve">a)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make use </t>
    </r>
    <r>
      <rPr>
        <sz val="10"/>
        <rFont val="Arial"/>
        <family val="2"/>
      </rPr>
      <t>of terminal and assessories: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</si>
  <si>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make use</t>
    </r>
    <r>
      <rPr>
        <sz val="10"/>
        <rFont val="Arial"/>
        <family val="2"/>
      </rPr>
      <t xml:space="preserve"> of cable lugs and assessories: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</si>
  <si>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make use </t>
    </r>
    <r>
      <rPr>
        <sz val="10"/>
        <rFont val="Arial"/>
        <family val="2"/>
      </rPr>
      <t>of cable heat shrink and assessories: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</si>
  <si>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make use</t>
    </r>
    <r>
      <rPr>
        <sz val="10"/>
        <rFont val="Arial"/>
        <family val="2"/>
      </rPr>
      <t xml:space="preserve"> of cable ties and assessories: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</si>
  <si>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make use</t>
    </r>
    <r>
      <rPr>
        <sz val="10"/>
        <rFont val="Arial"/>
        <family val="2"/>
      </rPr>
      <t xml:space="preserve"> of cable glands and assessories:</t>
    </r>
  </si>
  <si>
    <t>TOTAL OF BILL NO. 06 (CONSUMABLES)</t>
  </si>
  <si>
    <t>TESTING AND COMMISSIONING</t>
  </si>
  <si>
    <t>Testing</t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</si>
  <si>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of other assessories:</t>
    </r>
  </si>
  <si>
    <t>CoC for Electrical</t>
  </si>
  <si>
    <t>Pressure test</t>
  </si>
  <si>
    <t>AIA report</t>
  </si>
  <si>
    <t>NDT welding</t>
  </si>
  <si>
    <t>Cable drum test certificate</t>
  </si>
  <si>
    <t>Pre- instruments configuration</t>
  </si>
  <si>
    <t>Commissioning</t>
  </si>
  <si>
    <t>Insulation resistance test (Instrument to Panel)</t>
  </si>
  <si>
    <t xml:space="preserve">Instruments calibrarion </t>
  </si>
  <si>
    <t>Instrument Piping</t>
  </si>
  <si>
    <t>Instruments Fittings</t>
  </si>
  <si>
    <r>
      <t xml:space="preserve">a)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 xml:space="preserve"> make use</t>
    </r>
    <r>
      <rPr>
        <sz val="10"/>
        <rFont val="Arial"/>
        <family val="2"/>
      </rPr>
      <t xml:space="preserve"> of instruments tubing: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</si>
  <si>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cable trays within different area of the power station as per works information: incl. all </t>
    </r>
    <r>
      <rPr>
        <b/>
        <sz val="10"/>
        <rFont val="Arial"/>
        <family val="2"/>
      </rPr>
      <t>standard bends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fixing</t>
    </r>
    <r>
      <rPr>
        <sz val="10"/>
        <rFont val="Arial"/>
        <family val="2"/>
      </rPr>
      <t xml:space="preserve"> accessories.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</si>
  <si>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 xml:space="preserve">installation </t>
    </r>
    <r>
      <rPr>
        <sz val="10"/>
        <rFont val="Arial"/>
        <family val="2"/>
      </rPr>
      <t xml:space="preserve">of power cables within different area of the power station as per works information: incl. </t>
    </r>
    <r>
      <rPr>
        <b/>
        <sz val="10"/>
        <rFont val="Arial"/>
        <family val="2"/>
      </rPr>
      <t>laying, glanding, labelling, testing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wiring</t>
    </r>
  </si>
  <si>
    <r>
      <t xml:space="preserve">b)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installation</t>
    </r>
    <r>
      <rPr>
        <sz val="10"/>
        <rFont val="Arial"/>
        <family val="2"/>
      </rPr>
      <t xml:space="preserve"> of cable bosal conduit within different area of the power station as per works information: incl. all </t>
    </r>
    <r>
      <rPr>
        <b/>
        <sz val="10"/>
        <rFont val="Arial"/>
        <family val="2"/>
      </rPr>
      <t>standard bends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 xml:space="preserve">fixing </t>
    </r>
    <r>
      <rPr>
        <sz val="10"/>
        <rFont val="Arial"/>
        <family val="2"/>
      </rPr>
      <t>accessories.</t>
    </r>
  </si>
  <si>
    <r>
      <t xml:space="preserve">b)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control cables within different area of the power station as per works information:  incl. </t>
    </r>
    <r>
      <rPr>
        <b/>
        <sz val="10"/>
        <rFont val="Arial"/>
        <family val="2"/>
      </rPr>
      <t>laying, glanding, labelling, testing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wiring.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</si>
  <si>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limit switches: incl. </t>
    </r>
    <r>
      <rPr>
        <b/>
        <sz val="10"/>
        <rFont val="Arial"/>
        <family val="2"/>
      </rPr>
      <t>wiring</t>
    </r>
    <r>
      <rPr>
        <sz val="10"/>
        <rFont val="Arial"/>
        <family val="2"/>
      </rPr>
      <t>.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</si>
  <si>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installation</t>
    </r>
    <r>
      <rPr>
        <sz val="10"/>
        <rFont val="Arial"/>
        <family val="2"/>
      </rPr>
      <t xml:space="preserve"> of temperature instruments: incl. </t>
    </r>
    <r>
      <rPr>
        <b/>
        <sz val="10"/>
        <rFont val="Arial"/>
        <family val="2"/>
      </rPr>
      <t>drilling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wiring</t>
    </r>
    <r>
      <rPr>
        <sz val="10"/>
        <rFont val="Arial"/>
        <family val="2"/>
      </rPr>
      <t>.</t>
    </r>
  </si>
  <si>
    <r>
      <t xml:space="preserve">b)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temperature instruments accessories: incl. </t>
    </r>
    <r>
      <rPr>
        <b/>
        <sz val="10"/>
        <rFont val="Arial"/>
        <family val="2"/>
      </rPr>
      <t>drilling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wiring</t>
    </r>
    <r>
      <rPr>
        <sz val="10"/>
        <rFont val="Arial"/>
        <family val="2"/>
      </rPr>
      <t>.</t>
    </r>
  </si>
  <si>
    <t>Loop checks</t>
  </si>
  <si>
    <t xml:space="preserve">1/2’’ Flexible hose pipe (Parker 301SN-6)  - Nitrile (NBR) Inner Tube, Two High-Tensile Steel Wire Braid Reinforcement &amp; Synthetic Rubber Cover pipe with length of 330 mm end to end. Both sides of end fittings to be a straight female 12 mm swivel nuts type 316 SS, both end fittings to be ASME standard. Maximum working pressure 330 bar. </t>
  </si>
  <si>
    <t>1/4’’ Flexible hose pipe single wire braided (with max pressure of 18Mpa) hose pipe with length of 330 mm end to end. One side of end fitting to be a straight female 12 mm swivel type 316 SS and the other end to be a 90° female 12 mm swivel type 316 SS, both end fittings to be ASME standard. To be pressure tested to 8Mpa. </t>
  </si>
  <si>
    <t>90-degree elbow fittings for 12 mm tubing. Material Grade 316 stainless-steel with 12L nut and ferrule both sides, fittings to be according to ASME standard.</t>
  </si>
  <si>
    <t>1/2’’ Male NPT  to 12L male Grade 316 stainless-steel with nut and ferrule on the 12L side. Fittings to be according to ASME standard.</t>
  </si>
  <si>
    <t>1/4’’ Male NPT  to 12L male Grade 316 stainless-steel with nut and ferrule on the 12L side. Fittings to be according to ASME standard.</t>
  </si>
  <si>
    <t>3/8’’ Male NPT  to 12L male Grade 316 stainless-steel with nut and ferrule on the 12L side. Fittings to be according to ASME standard.</t>
  </si>
  <si>
    <t xml:space="preserve"> ½’’ Male BSPP to 1/2’’ male BSPP grade 316 stainless steel. Fittings to be according to ASME standard </t>
  </si>
  <si>
    <t>½’’ Male BSPP to 1/4’’ male BSPP grade 316 stainless steel. Fittings to be according to ASME standard </t>
  </si>
  <si>
    <t>½’’ Male BSPP to 3/8’’ male BSPP grade 316 stainless steel. Fittings to be according to ASME standard </t>
  </si>
  <si>
    <t>½’’ Male BSPP to 1/2’’ male NPT grade 316 stainless steel. Fittings to be according to ASME standard </t>
  </si>
  <si>
    <t>½’’ Male BSPP to 1/4’’ male NPT grade 316 stainless steel. Fittings to be according to ASME standard </t>
  </si>
  <si>
    <t xml:space="preserve"> ½’’ Male BSPP to 3/8’’ male NPT grade 316 stainless steel. Fittings to be according to ASME standard </t>
  </si>
  <si>
    <t>1/2’’ Male NPT to ½’’ male NPT grade 316 stainless steel. Fittings to be according to ASME standard </t>
  </si>
  <si>
    <t>1/2’’ Male NPT to ¼’’ male NPT grade 316 stainless steel. Fittings to be according to ASME standard </t>
  </si>
  <si>
    <t xml:space="preserve"> 1/2’’ Male NPT to 3/8’’ male NPT grade 316 stainless steel. Fittings to be according to ASME standard </t>
  </si>
  <si>
    <t>½’’ Female BSPP T-piece grade 316 stainless-steel fittings on all three sides. Fittings to be according to ASME standard </t>
  </si>
  <si>
    <t>¼’’ Male BSPP to 1/4’’ male BSPP grade 316 stainless steel. Fittings to be according to ASME standard  </t>
  </si>
  <si>
    <t>BALL VALVE WITH FEMALE BSPP ENDS: 1/2" BSPP Grade 316 Stainless Steel Ball Valve with lockable handle. Max. allowable (Working) Pressure of 69 bar.</t>
  </si>
  <si>
    <t>ISOLATION VALVE WITH FEMALE NPT ENDS: 3/8" NPT Stainless Steel Ball Valve with lockable handle. Max. allowable (Working) Pressure of 69 bar. Part Number: 521561 </t>
  </si>
  <si>
    <t>ISOLATION VALVE FEMALE BSPP ENDS: 1/2" both sides, mild steel</t>
  </si>
  <si>
    <t>ISOLATION VALVE WITH BLEED VALVE: Pressure gauge Shut-off valve with vent screw (bleed valve). PN400 with ½” BSPP male inlet and ½” female outlet union nut, Carbon Steel</t>
  </si>
  <si>
    <t>NEEDLE SHUT-OFF VALVES: Type S350 High Pressure Needle Valve ½” BSPP female both sides. PN400, 1.0460 Carbon Steel. Part number S350.03.104.</t>
  </si>
  <si>
    <t>NEEDLE SHUT-OFF VALVES: Type S350 High Pressure Needle Valve ½” BSPP female both sides. PN400, 1.4571 Stainless Steel Steel. Part number S350.03.204</t>
  </si>
  <si>
    <t>2-piece P1000 Clamp (with bolt and nylock nut) for TSP20 (Unistrut Channel Clamps 20mm) T15/20</t>
  </si>
  <si>
    <t>ESKOM VANDERKLOOF C&amp;I UPGRADE PROJECTS</t>
  </si>
  <si>
    <t xml:space="preserve">QUANTITY SURVEYING / COST ENGINEERING </t>
  </si>
  <si>
    <t>Originator :</t>
  </si>
  <si>
    <t>Phone:</t>
  </si>
  <si>
    <t xml:space="preserve">Fax: </t>
  </si>
  <si>
    <t xml:space="preserve">Email: </t>
  </si>
  <si>
    <t xml:space="preserve">To: </t>
  </si>
  <si>
    <t xml:space="preserve">ESKOM </t>
  </si>
  <si>
    <t>Manufacturing and Supply of Control Panels</t>
  </si>
  <si>
    <t>Package Number:</t>
  </si>
  <si>
    <t>Project:</t>
  </si>
  <si>
    <t xml:space="preserve">Contract No: </t>
  </si>
  <si>
    <t>Assessment of</t>
  </si>
  <si>
    <t>Variation</t>
  </si>
  <si>
    <t>Investment</t>
  </si>
  <si>
    <t>Modification</t>
  </si>
  <si>
    <t>Quote</t>
  </si>
  <si>
    <t>Proposal</t>
  </si>
  <si>
    <t>Committee</t>
  </si>
  <si>
    <t>Request</t>
  </si>
  <si>
    <t>Claim / Variation/ Modification</t>
  </si>
  <si>
    <t>Number</t>
  </si>
  <si>
    <t>Subject</t>
  </si>
  <si>
    <t>SUMMARY</t>
  </si>
  <si>
    <t>PRICES</t>
  </si>
  <si>
    <t>EVALUATION</t>
  </si>
  <si>
    <t>Description</t>
  </si>
  <si>
    <t>Contractor's Proposal</t>
  </si>
  <si>
    <t>QS Assessment</t>
  </si>
  <si>
    <t>1st phase</t>
  </si>
  <si>
    <t>2nd phase</t>
  </si>
  <si>
    <t>NO</t>
  </si>
  <si>
    <t>X</t>
  </si>
  <si>
    <t>TOTAL (EXCLUDES VAT)</t>
  </si>
  <si>
    <t>Contingency @5%</t>
  </si>
  <si>
    <t>Grand Total</t>
  </si>
  <si>
    <t xml:space="preserve">Assessed by: </t>
  </si>
  <si>
    <t xml:space="preserve">Accepted by: </t>
  </si>
  <si>
    <t>Pre-Approved by: Employer</t>
  </si>
  <si>
    <t>Quantity Surveyor</t>
  </si>
  <si>
    <t>Contractor</t>
  </si>
  <si>
    <t xml:space="preserve">Project Manager: </t>
  </si>
  <si>
    <t>Eskom Projects</t>
  </si>
  <si>
    <t xml:space="preserve">Date: </t>
  </si>
  <si>
    <t>Signature:…………………………………………………………………………………</t>
  </si>
  <si>
    <t xml:space="preserve">  </t>
  </si>
  <si>
    <t>CONTRACT NUMBER</t>
  </si>
  <si>
    <t xml:space="preserve">: </t>
  </si>
  <si>
    <t>CONTRACTOR</t>
  </si>
  <si>
    <t>:</t>
  </si>
  <si>
    <t xml:space="preserve">CONTRACT AMOUNT </t>
  </si>
  <si>
    <t>(Excluding VAT)</t>
  </si>
  <si>
    <t>AUTHORISED SIGNATORY NAME</t>
  </si>
  <si>
    <t>DESIGNATION</t>
  </si>
  <si>
    <t>AUTHORISED SIGNATURE</t>
  </si>
  <si>
    <t>DATE</t>
  </si>
  <si>
    <t>TOTAL OF BILL NO. 07 (TESTING &amp; COMMISSIONING)</t>
  </si>
  <si>
    <t>C&amp;I Site InstallationWorks</t>
  </si>
  <si>
    <r>
      <t xml:space="preserve">c) The scope of work covers the </t>
    </r>
    <r>
      <rPr>
        <b/>
        <sz val="10"/>
        <rFont val="Arial"/>
        <family val="2"/>
      </rPr>
      <t xml:space="preserve">supply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network cables within different area of the power station as per works information: incl. </t>
    </r>
    <r>
      <rPr>
        <b/>
        <sz val="10"/>
        <rFont val="Arial"/>
        <family val="2"/>
      </rPr>
      <t>laying, glanding, labelling, testing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splicing</t>
    </r>
    <r>
      <rPr>
        <sz val="10"/>
        <rFont val="Arial"/>
        <family val="2"/>
      </rPr>
      <t>:</t>
    </r>
  </si>
  <si>
    <r>
      <t xml:space="preserve">a) The scope of work covers the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the pre-assemled control console plates:</t>
    </r>
  </si>
  <si>
    <r>
      <t>a) The scope of work covers the</t>
    </r>
    <r>
      <rPr>
        <b/>
        <sz val="10"/>
        <rFont val="Arial"/>
        <family val="2"/>
      </rPr>
      <t xml:space="preserve"> packaging, collection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delivery</t>
    </r>
    <r>
      <rPr>
        <sz val="10"/>
        <rFont val="Arial"/>
        <family val="2"/>
      </rPr>
      <t xml:space="preserve"> of pre-assembled control cubicles and console:</t>
    </r>
  </si>
  <si>
    <r>
      <t>b) The scope of work covers the</t>
    </r>
    <r>
      <rPr>
        <b/>
        <sz val="10"/>
        <rFont val="Arial"/>
        <family val="2"/>
      </rPr>
      <t xml:space="preserve"> 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detector instruments: incl. </t>
    </r>
    <r>
      <rPr>
        <b/>
        <sz val="10"/>
        <rFont val="Arial"/>
        <family val="2"/>
      </rPr>
      <t xml:space="preserve">incl. cutting drilling, welding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wiring.</t>
    </r>
    <r>
      <rPr>
        <sz val="10"/>
        <rFont val="Arial"/>
        <family val="2"/>
      </rPr>
      <t>.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</si>
  <si>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flow instruments: incl. </t>
    </r>
    <r>
      <rPr>
        <b/>
        <sz val="10"/>
        <rFont val="Arial"/>
        <family val="2"/>
      </rPr>
      <t xml:space="preserve">cutting, welding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wiring</t>
    </r>
    <r>
      <rPr>
        <sz val="10"/>
        <rFont val="Arial"/>
        <family val="2"/>
      </rPr>
      <t>.</t>
    </r>
  </si>
  <si>
    <r>
      <t xml:space="preserve">a) The scope of contract covers the </t>
    </r>
    <r>
      <rPr>
        <b/>
        <sz val="10"/>
        <rFont val="Arial"/>
        <family val="2"/>
      </rPr>
      <t>dismantle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removals</t>
    </r>
    <r>
      <rPr>
        <sz val="10"/>
        <rFont val="Arial"/>
        <family val="2"/>
      </rPr>
      <t xml:space="preserve"> of components and control cubicles of the following panels diamension:</t>
    </r>
  </si>
  <si>
    <r>
      <t xml:space="preserve">a) The scope of contract covers the </t>
    </r>
    <r>
      <rPr>
        <b/>
        <sz val="10"/>
        <rFont val="Arial"/>
        <family val="2"/>
      </rPr>
      <t>cutting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removals</t>
    </r>
    <r>
      <rPr>
        <sz val="10"/>
        <rFont val="Arial"/>
        <family val="2"/>
      </rPr>
      <t xml:space="preserve"> of components for the control console:</t>
    </r>
  </si>
  <si>
    <r>
      <t xml:space="preserve">a) The scope of contract covers the </t>
    </r>
    <r>
      <rPr>
        <b/>
        <sz val="10"/>
        <rFont val="Arial"/>
        <family val="2"/>
      </rPr>
      <t>removals</t>
    </r>
    <r>
      <rPr>
        <sz val="10"/>
        <rFont val="Arial"/>
        <family val="2"/>
      </rPr>
      <t xml:space="preserve"> of the following type of cables from panel to panel or instrument to panel:</t>
    </r>
  </si>
  <si>
    <r>
      <t xml:space="preserve">a) The scope of contract covers the </t>
    </r>
    <r>
      <rPr>
        <b/>
        <sz val="10"/>
        <rFont val="Arial"/>
        <family val="2"/>
      </rPr>
      <t xml:space="preserve">dismantle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removals</t>
    </r>
    <r>
      <rPr>
        <sz val="10"/>
        <rFont val="Arial"/>
        <family val="2"/>
      </rPr>
      <t xml:space="preserve"> of instruments, tubing and junction boxes of different sizes:</t>
    </r>
  </si>
  <si>
    <t>UVG2BCM</t>
  </si>
  <si>
    <t>UVG2CCM</t>
  </si>
  <si>
    <t>UVG4ACM</t>
  </si>
  <si>
    <t>UVG4BCM</t>
  </si>
  <si>
    <t>UVG8ACM</t>
  </si>
  <si>
    <t>UVH2BCM</t>
  </si>
  <si>
    <t>UVK1BCM</t>
  </si>
  <si>
    <t>Unit * Control Console</t>
  </si>
  <si>
    <t>Unit *  Main Unit Controller Local</t>
  </si>
  <si>
    <t>Unit * Main Unit Controller Remote IO Generator</t>
  </si>
  <si>
    <t>Unit * Main Unit Controller Remote IO Turbine</t>
  </si>
  <si>
    <t>Unit * Main Unit Controller Remote IO Common</t>
  </si>
  <si>
    <t xml:space="preserve">Unit * Digital Governor </t>
  </si>
  <si>
    <t>Unit * Temperature and Speed Monitoring</t>
  </si>
  <si>
    <t>Unit * - Unit 1 or Unit 2</t>
  </si>
  <si>
    <r>
      <t xml:space="preserve">b) The scope of work covers the </t>
    </r>
    <r>
      <rPr>
        <b/>
        <sz val="10"/>
        <rFont val="Arial"/>
        <family val="2"/>
      </rPr>
      <t>terminal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wiring</t>
    </r>
    <r>
      <rPr>
        <sz val="10"/>
        <rFont val="Arial"/>
        <family val="2"/>
      </rPr>
      <t xml:space="preserve"> of incoming cable for the control console: incl. earthing of spare cores.</t>
    </r>
  </si>
  <si>
    <t>Unit * Gen Terminal Junction Box 1000(H) x 800(W) x 250(D) mm</t>
  </si>
  <si>
    <t>Unit * Turbine Pit Junction Box 600(H) x 600(W) x 250(D) mm</t>
  </si>
  <si>
    <r>
      <t xml:space="preserve">b) The scope of work covers the </t>
    </r>
    <r>
      <rPr>
        <b/>
        <sz val="10"/>
        <rFont val="Arial"/>
        <family val="2"/>
      </rPr>
      <t>wiring</t>
    </r>
    <r>
      <rPr>
        <sz val="10"/>
        <rFont val="Arial"/>
        <family val="2"/>
      </rPr>
      <t xml:space="preserve"> of junction boxes: incl. earthing of spare cores.</t>
    </r>
  </si>
  <si>
    <t>Stub weld (Thermowell)</t>
  </si>
  <si>
    <t>iten</t>
  </si>
  <si>
    <t>SAFMAG</t>
  </si>
  <si>
    <t>Beta Meter Electromagnetic Flow Meter - 200B3DASSR2MXI</t>
  </si>
  <si>
    <t>7.10</t>
  </si>
  <si>
    <r>
      <t xml:space="preserve">a) The scope of work covers the </t>
    </r>
    <r>
      <rPr>
        <b/>
        <sz val="10"/>
        <rFont val="Arial"/>
        <family val="2"/>
      </rPr>
      <t xml:space="preserve">testing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certification </t>
    </r>
    <r>
      <rPr>
        <sz val="10"/>
        <rFont val="Arial"/>
        <family val="2"/>
      </rPr>
      <t>of the following:</t>
    </r>
  </si>
  <si>
    <r>
      <t xml:space="preserve">a) The scope of work covers the </t>
    </r>
    <r>
      <rPr>
        <b/>
        <sz val="10"/>
        <rFont val="Arial"/>
        <family val="2"/>
      </rPr>
      <t>calibration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 xml:space="preserve">testing </t>
    </r>
    <r>
      <rPr>
        <sz val="10"/>
        <rFont val="Arial"/>
        <family val="2"/>
      </rPr>
      <t>of the following:</t>
    </r>
  </si>
  <si>
    <t>Direct Acting Valve</t>
  </si>
  <si>
    <t>Directional Acting Valve</t>
  </si>
  <si>
    <t>2-wire level transmitter PR 5343A</t>
  </si>
  <si>
    <t>N/A</t>
  </si>
  <si>
    <t>TOTAL OF BILL NO. 09 (SPARES)</t>
  </si>
  <si>
    <t>TOTAL OF BILL NO. 08 (LOGISTICS)</t>
  </si>
  <si>
    <t>WPE 2 or 4 Terminal blocks 2.5mm²</t>
  </si>
  <si>
    <t>Flow switch - Flowphant T_DTT31-A1B111AEX1AB, with connection plug 51006327</t>
  </si>
  <si>
    <t>Endress and Hauser</t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</si>
  <si>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junction boxes: incl. </t>
    </r>
    <r>
      <rPr>
        <b/>
        <sz val="10"/>
        <rFont val="Arial"/>
        <family val="2"/>
      </rPr>
      <t>wall preparation.</t>
    </r>
  </si>
  <si>
    <t>1000(H) x 800(W) x 250(D) mm, backplates with 250 terminal</t>
  </si>
  <si>
    <t>600(H) x 600(W) x 250(D) mm, backplates with 100 terminal</t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</si>
  <si>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installation</t>
    </r>
    <r>
      <rPr>
        <sz val="10"/>
        <rFont val="Arial"/>
        <family val="2"/>
      </rPr>
      <t xml:space="preserve"> of level instruments: incl. </t>
    </r>
    <r>
      <rPr>
        <b/>
        <sz val="10"/>
        <rFont val="Arial"/>
        <family val="2"/>
      </rPr>
      <t xml:space="preserve">process installation, welding </t>
    </r>
    <r>
      <rPr>
        <sz val="10"/>
        <rFont val="Arial"/>
        <family val="2"/>
      </rPr>
      <t>and</t>
    </r>
    <r>
      <rPr>
        <b/>
        <sz val="10"/>
        <rFont val="Arial"/>
        <family val="2"/>
      </rPr>
      <t xml:space="preserve"> wiring</t>
    </r>
    <r>
      <rPr>
        <sz val="10"/>
        <rFont val="Arial"/>
        <family val="2"/>
      </rPr>
      <t>.</t>
    </r>
  </si>
  <si>
    <r>
      <t xml:space="preserve">a) The scope of work covers the </t>
    </r>
    <r>
      <rPr>
        <b/>
        <sz val="10"/>
        <rFont val="Arial"/>
        <family val="2"/>
      </rPr>
      <t>supply</t>
    </r>
    <r>
      <rPr>
        <sz val="10"/>
        <rFont val="Arial"/>
        <family val="2"/>
      </rPr>
      <t xml:space="preserve"> and</t>
    </r>
    <r>
      <rPr>
        <b/>
        <sz val="10"/>
        <rFont val="Arial"/>
        <family val="2"/>
      </rPr>
      <t xml:space="preserve"> installation</t>
    </r>
    <r>
      <rPr>
        <sz val="10"/>
        <rFont val="Arial"/>
        <family val="2"/>
      </rPr>
      <t xml:space="preserve"> of pressure instruments: incl. </t>
    </r>
    <r>
      <rPr>
        <b/>
        <sz val="10"/>
        <rFont val="Arial"/>
        <family val="2"/>
      </rPr>
      <t>process installation and wiring.</t>
    </r>
  </si>
  <si>
    <t>USB FieldMate Modem (BRAIN and HART protocols)</t>
  </si>
  <si>
    <t>Section 3.2.5</t>
  </si>
  <si>
    <t>Section 3.2.7</t>
  </si>
  <si>
    <t>Section 3.2.6, Appendix D figure 5</t>
  </si>
  <si>
    <t>Section 3.2.4, 3.2.7 and 3.2.8</t>
  </si>
  <si>
    <t>Section 3.2.17</t>
  </si>
  <si>
    <t>Section 3.2.13 and 3.2.14;Appendix E figure 6, 7, 8 and 9</t>
  </si>
  <si>
    <t>Section 3.2.12</t>
  </si>
  <si>
    <t>Section 3.2.13 and 3.2.14;  Appendix E figure 6, 7, 8 and 9</t>
  </si>
  <si>
    <t>Section 3.2.9 and 3.2.11</t>
  </si>
  <si>
    <r>
      <t>b) The scope of work covers the</t>
    </r>
    <r>
      <rPr>
        <b/>
        <sz val="10"/>
        <rFont val="Arial"/>
        <family val="2"/>
      </rPr>
      <t xml:space="preserve"> installation</t>
    </r>
    <r>
      <rPr>
        <sz val="10"/>
        <rFont val="Arial"/>
        <family val="2"/>
      </rPr>
      <t xml:space="preserve"> of the pre-assembled control panels:</t>
    </r>
  </si>
  <si>
    <r>
      <t xml:space="preserve">c) The scope of work covers the </t>
    </r>
    <r>
      <rPr>
        <b/>
        <sz val="10"/>
        <rFont val="Arial"/>
        <family val="2"/>
      </rPr>
      <t>terminal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wiring</t>
    </r>
    <r>
      <rPr>
        <sz val="10"/>
        <rFont val="Arial"/>
        <family val="2"/>
      </rPr>
      <t xml:space="preserve"> of incoming cable for the following control panels as per Works Information: incl. earthing of spare cores.</t>
    </r>
  </si>
  <si>
    <r>
      <t xml:space="preserve">a) The scope of work covers the </t>
    </r>
    <r>
      <rPr>
        <b/>
        <sz val="10"/>
        <rFont val="Arial"/>
        <family val="2"/>
      </rPr>
      <t>plinth preparation</t>
    </r>
    <r>
      <rPr>
        <sz val="10"/>
        <rFont val="Arial"/>
        <family val="2"/>
      </rPr>
      <t xml:space="preserve"> for the installation of the control panels:</t>
    </r>
  </si>
  <si>
    <t>Section 3.2.15</t>
  </si>
  <si>
    <t>Section 3.2.13, 3.2.14 and 3.2.16</t>
  </si>
  <si>
    <t>Section 3.2.16</t>
  </si>
  <si>
    <t>Section 3.2.13, 3.2.14 and 3.2.16;  Appendix F figure 18</t>
  </si>
  <si>
    <t>Section 3.2.13, 3.2.14 and 3.2.16; Appendix F figure 16 and 17</t>
  </si>
  <si>
    <t xml:space="preserve">Section 3.2.13, 3.2.14 and 3.2.16 </t>
  </si>
  <si>
    <t xml:space="preserve">Section 3.2.9 </t>
  </si>
  <si>
    <t>Section 3.2.10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</si>
</sst>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_);_(* \(#,##0.0\);_(* \-??_);_(@_)"/>
    <numFmt numFmtId="166" formatCode="0.00_)"/>
    <numFmt numFmtId="167" formatCode="&quot;R &quot;#,##0.00;&quot;R -&quot;#,##0.00"/>
    <numFmt numFmtId="168" formatCode="_ [$R-1C09]\ * #,##0.00_ ;_ [$R-1C09]\ * \-#,##0.00_ ;_ [$R-1C09]\ * &quot;-&quot;??_ ;_ @_ 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4"/>
      <color indexed="8"/>
      <name val="Calibri"/>
      <family val="2"/>
      <charset val="1"/>
    </font>
    <font>
      <u/>
      <sz val="10"/>
      <color indexed="12"/>
      <name val="Arial"/>
      <family val="2"/>
      <charset val="1"/>
    </font>
    <font>
      <b/>
      <sz val="14"/>
      <color indexed="8"/>
      <name val="Calibri"/>
      <family val="2"/>
    </font>
    <font>
      <b/>
      <sz val="14"/>
      <color indexed="10"/>
      <name val="Calibri"/>
      <family val="2"/>
    </font>
    <font>
      <b/>
      <sz val="11"/>
      <color indexed="8"/>
      <name val="Calibri"/>
      <family val="2"/>
    </font>
    <font>
      <b/>
      <sz val="14"/>
      <color indexed="10"/>
      <name val="Calibri"/>
      <family val="2"/>
      <charset val="1"/>
    </font>
    <font>
      <b/>
      <sz val="14"/>
      <color indexed="8"/>
      <name val="Calibri"/>
      <family val="2"/>
      <charset val="1"/>
    </font>
    <font>
      <sz val="14"/>
      <color indexed="8"/>
      <name val="Calibri"/>
      <family val="2"/>
    </font>
    <font>
      <sz val="12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22"/>
      <name val="Arial"/>
      <family val="2"/>
    </font>
    <font>
      <b/>
      <sz val="11"/>
      <name val="Arial"/>
      <family val="2"/>
    </font>
    <font>
      <b/>
      <sz val="22"/>
      <name val="Arial Narrow"/>
      <family val="2"/>
    </font>
    <font>
      <b/>
      <sz val="22"/>
      <name val="Arial"/>
      <family val="2"/>
    </font>
    <font>
      <sz val="10"/>
      <name val="Arial Narrow"/>
      <family val="2"/>
    </font>
    <font>
      <sz val="1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42"/>
        <bgColor indexed="8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4" fontId="7" fillId="0" borderId="0" applyFont="0" applyFill="0" applyBorder="0" applyAlignment="0" applyProtection="0"/>
    <xf numFmtId="0" fontId="6" fillId="4" borderId="0" applyNumberFormat="0" applyBorder="0" applyAlignment="0" applyProtection="0"/>
    <xf numFmtId="164" fontId="10" fillId="0" borderId="0" applyFont="0" applyFill="0" applyBorder="0" applyAlignment="0" applyProtection="0"/>
    <xf numFmtId="0" fontId="16" fillId="0" borderId="0"/>
    <xf numFmtId="0" fontId="19" fillId="0" borderId="0" applyNumberFormat="0" applyFill="0" applyBorder="0" applyAlignment="0" applyProtection="0"/>
    <xf numFmtId="0" fontId="10" fillId="0" borderId="0"/>
    <xf numFmtId="0" fontId="10" fillId="0" borderId="0"/>
    <xf numFmtId="0" fontId="31" fillId="0" borderId="0"/>
    <xf numFmtId="43" fontId="31" fillId="0" borderId="0" applyFont="0" applyFill="0" applyBorder="0" applyAlignment="0" applyProtection="0"/>
    <xf numFmtId="0" fontId="10" fillId="0" borderId="0"/>
  </cellStyleXfs>
  <cellXfs count="232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justify" wrapText="1"/>
    </xf>
    <xf numFmtId="0" fontId="10" fillId="0" borderId="0" xfId="0" applyFont="1" applyAlignment="1">
      <alignment vertical="center" wrapText="1"/>
    </xf>
    <xf numFmtId="164" fontId="10" fillId="0" borderId="2" xfId="1" applyFont="1" applyFill="1" applyBorder="1" applyAlignment="1">
      <alignment horizontal="center" vertical="center" wrapText="1"/>
    </xf>
    <xf numFmtId="0" fontId="10" fillId="0" borderId="0" xfId="0" applyFont="1"/>
    <xf numFmtId="164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164" fontId="10" fillId="0" borderId="0" xfId="0" applyNumberFormat="1" applyFont="1" applyAlignment="1" applyProtection="1">
      <alignment horizontal="center" vertical="center"/>
      <protection locked="0"/>
    </xf>
    <xf numFmtId="164" fontId="10" fillId="0" borderId="2" xfId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0" fillId="2" borderId="2" xfId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top" wrapText="1"/>
    </xf>
    <xf numFmtId="164" fontId="9" fillId="0" borderId="3" xfId="0" applyNumberFormat="1" applyFont="1" applyBorder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center" vertical="top" wrapText="1"/>
    </xf>
    <xf numFmtId="0" fontId="14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164" fontId="10" fillId="0" borderId="4" xfId="1" applyFont="1" applyFill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6" xfId="0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  <protection locked="0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44" fontId="10" fillId="0" borderId="2" xfId="0" applyNumberFormat="1" applyFont="1" applyBorder="1" applyAlignment="1" applyProtection="1">
      <alignment horizontal="center" vertical="center"/>
      <protection locked="0"/>
    </xf>
    <xf numFmtId="44" fontId="9" fillId="0" borderId="3" xfId="0" applyNumberFormat="1" applyFont="1" applyBorder="1" applyAlignment="1" applyProtection="1">
      <alignment horizontal="center" vertical="top" wrapText="1"/>
      <protection locked="0"/>
    </xf>
    <xf numFmtId="44" fontId="10" fillId="0" borderId="1" xfId="0" applyNumberFormat="1" applyFont="1" applyBorder="1" applyAlignment="1" applyProtection="1">
      <alignment horizontal="center" vertical="center"/>
      <protection locked="0"/>
    </xf>
    <xf numFmtId="44" fontId="10" fillId="2" borderId="2" xfId="0" applyNumberFormat="1" applyFont="1" applyFill="1" applyBorder="1" applyAlignment="1" applyProtection="1">
      <alignment horizontal="center" vertical="center"/>
      <protection locked="0"/>
    </xf>
    <xf numFmtId="44" fontId="10" fillId="0" borderId="0" xfId="0" applyNumberFormat="1" applyFont="1" applyAlignment="1" applyProtection="1">
      <alignment horizontal="center" vertical="center"/>
      <protection locked="0"/>
    </xf>
    <xf numFmtId="44" fontId="9" fillId="3" borderId="1" xfId="0" applyNumberFormat="1" applyFont="1" applyFill="1" applyBorder="1" applyAlignment="1" applyProtection="1">
      <alignment horizontal="center" vertical="center"/>
      <protection locked="0"/>
    </xf>
    <xf numFmtId="44" fontId="13" fillId="3" borderId="6" xfId="0" applyNumberFormat="1" applyFont="1" applyFill="1" applyBorder="1" applyAlignment="1" applyProtection="1">
      <alignment horizontal="center" vertical="center"/>
      <protection locked="0"/>
    </xf>
    <xf numFmtId="44" fontId="13" fillId="3" borderId="8" xfId="0" applyNumberFormat="1" applyFont="1" applyFill="1" applyBorder="1" applyAlignment="1" applyProtection="1">
      <alignment horizontal="center" vertical="center"/>
      <protection locked="0"/>
    </xf>
    <xf numFmtId="44" fontId="10" fillId="0" borderId="0" xfId="0" applyNumberFormat="1" applyFont="1"/>
    <xf numFmtId="44" fontId="10" fillId="0" borderId="6" xfId="0" applyNumberFormat="1" applyFont="1" applyBorder="1"/>
    <xf numFmtId="44" fontId="9" fillId="3" borderId="9" xfId="0" applyNumberFormat="1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 applyProtection="1">
      <alignment horizontal="center" vertical="center"/>
      <protection locked="0"/>
    </xf>
    <xf numFmtId="164" fontId="6" fillId="4" borderId="2" xfId="2" applyNumberFormat="1" applyBorder="1" applyAlignment="1">
      <alignment horizontal="left" vertical="center" wrapText="1"/>
    </xf>
    <xf numFmtId="0" fontId="6" fillId="4" borderId="2" xfId="2" applyBorder="1" applyAlignment="1">
      <alignment horizontal="center" vertical="center"/>
    </xf>
    <xf numFmtId="164" fontId="6" fillId="4" borderId="2" xfId="2" applyNumberFormat="1" applyBorder="1" applyAlignment="1" applyProtection="1">
      <alignment horizontal="center" vertical="center"/>
      <protection locked="0"/>
    </xf>
    <xf numFmtId="44" fontId="6" fillId="4" borderId="2" xfId="2" applyNumberFormat="1" applyBorder="1" applyAlignment="1" applyProtection="1">
      <alignment horizontal="center" vertical="center"/>
      <protection locked="0"/>
    </xf>
    <xf numFmtId="164" fontId="6" fillId="4" borderId="2" xfId="2" applyNumberFormat="1" applyBorder="1" applyAlignment="1" applyProtection="1">
      <alignment horizontal="center" vertical="center" wrapText="1"/>
      <protection locked="0"/>
    </xf>
    <xf numFmtId="164" fontId="6" fillId="4" borderId="2" xfId="2" applyNumberFormat="1" applyBorder="1" applyAlignment="1">
      <alignment horizontal="center" vertical="center" wrapText="1"/>
    </xf>
    <xf numFmtId="0" fontId="6" fillId="4" borderId="2" xfId="2" applyBorder="1" applyAlignment="1">
      <alignment vertical="center" wrapText="1"/>
    </xf>
    <xf numFmtId="0" fontId="6" fillId="4" borderId="2" xfId="2" applyBorder="1" applyAlignment="1">
      <alignment horizontal="left" vertical="center" wrapText="1"/>
    </xf>
    <xf numFmtId="165" fontId="10" fillId="0" borderId="0" xfId="3" applyNumberFormat="1" applyAlignment="1" applyProtection="1">
      <alignment horizontal="left" vertical="center"/>
    </xf>
    <xf numFmtId="0" fontId="17" fillId="0" borderId="0" xfId="4" applyFont="1" applyAlignment="1">
      <alignment horizontal="left" vertical="center"/>
    </xf>
    <xf numFmtId="0" fontId="17" fillId="0" borderId="0" xfId="4" applyFont="1" applyAlignment="1">
      <alignment vertical="center"/>
    </xf>
    <xf numFmtId="0" fontId="17" fillId="0" borderId="0" xfId="4" applyFont="1" applyAlignment="1">
      <alignment horizontal="center" vertical="center"/>
    </xf>
    <xf numFmtId="164" fontId="0" fillId="0" borderId="0" xfId="3" applyFont="1" applyAlignment="1">
      <alignment horizontal="center"/>
    </xf>
    <xf numFmtId="166" fontId="17" fillId="0" borderId="0" xfId="4" applyNumberFormat="1" applyFont="1" applyAlignment="1">
      <alignment horizontal="left" vertical="center"/>
    </xf>
    <xf numFmtId="0" fontId="17" fillId="0" borderId="0" xfId="4" applyFont="1" applyAlignment="1" applyProtection="1">
      <alignment horizontal="center" vertical="center"/>
      <protection locked="0"/>
    </xf>
    <xf numFmtId="166" fontId="18" fillId="0" borderId="0" xfId="4" applyNumberFormat="1" applyFont="1" applyAlignment="1">
      <alignment horizontal="left" vertical="center"/>
    </xf>
    <xf numFmtId="0" fontId="18" fillId="0" borderId="0" xfId="4" applyFont="1" applyAlignment="1">
      <alignment vertical="center"/>
    </xf>
    <xf numFmtId="165" fontId="10" fillId="0" borderId="0" xfId="3" applyNumberFormat="1" applyFill="1" applyAlignment="1" applyProtection="1">
      <alignment vertical="center"/>
    </xf>
    <xf numFmtId="165" fontId="10" fillId="0" borderId="0" xfId="3" applyNumberFormat="1" applyFill="1" applyAlignment="1">
      <alignment vertical="center"/>
    </xf>
    <xf numFmtId="0" fontId="19" fillId="0" borderId="0" xfId="5" applyNumberFormat="1" applyFill="1" applyBorder="1" applyAlignment="1" applyProtection="1">
      <alignment vertical="top"/>
    </xf>
    <xf numFmtId="0" fontId="18" fillId="0" borderId="0" xfId="5" applyNumberFormat="1" applyFont="1" applyFill="1" applyBorder="1" applyAlignment="1" applyProtection="1">
      <alignment vertical="center"/>
    </xf>
    <xf numFmtId="165" fontId="10" fillId="0" borderId="0" xfId="3" applyNumberFormat="1" applyAlignment="1">
      <alignment vertical="center"/>
    </xf>
    <xf numFmtId="0" fontId="18" fillId="0" borderId="0" xfId="4" applyFont="1" applyAlignment="1">
      <alignment horizontal="left" vertical="center"/>
    </xf>
    <xf numFmtId="0" fontId="20" fillId="0" borderId="0" xfId="4" applyFont="1" applyAlignment="1">
      <alignment vertical="center"/>
    </xf>
    <xf numFmtId="0" fontId="20" fillId="0" borderId="0" xfId="4" applyFont="1" applyAlignment="1">
      <alignment horizontal="left" vertical="center"/>
    </xf>
    <xf numFmtId="0" fontId="21" fillId="0" borderId="0" xfId="4" applyFont="1" applyAlignment="1">
      <alignment vertical="center"/>
    </xf>
    <xf numFmtId="0" fontId="22" fillId="0" borderId="0" xfId="4" applyFont="1" applyAlignment="1">
      <alignment horizontal="center" vertical="center"/>
    </xf>
    <xf numFmtId="0" fontId="23" fillId="0" borderId="0" xfId="4" applyFont="1" applyAlignment="1">
      <alignment vertical="center"/>
    </xf>
    <xf numFmtId="165" fontId="10" fillId="0" borderId="0" xfId="3" applyNumberFormat="1" applyFont="1" applyAlignment="1" applyProtection="1">
      <alignment horizontal="left" vertical="center"/>
    </xf>
    <xf numFmtId="0" fontId="24" fillId="0" borderId="0" xfId="4" applyFont="1" applyAlignment="1">
      <alignment horizontal="left" vertical="center"/>
    </xf>
    <xf numFmtId="165" fontId="10" fillId="0" borderId="0" xfId="3" applyNumberFormat="1" applyAlignment="1">
      <alignment horizontal="left" vertical="center"/>
    </xf>
    <xf numFmtId="0" fontId="17" fillId="0" borderId="15" xfId="4" applyFont="1" applyBorder="1" applyAlignment="1">
      <alignment horizontal="center" vertical="center"/>
    </xf>
    <xf numFmtId="165" fontId="10" fillId="0" borderId="0" xfId="3" applyNumberFormat="1" applyBorder="1" applyAlignment="1" applyProtection="1">
      <alignment horizontal="left" vertical="center"/>
    </xf>
    <xf numFmtId="0" fontId="24" fillId="0" borderId="0" xfId="4" applyFont="1" applyAlignment="1">
      <alignment vertical="center"/>
    </xf>
    <xf numFmtId="165" fontId="10" fillId="0" borderId="0" xfId="3" applyNumberFormat="1" applyBorder="1" applyAlignment="1">
      <alignment horizontal="left" vertical="center"/>
    </xf>
    <xf numFmtId="0" fontId="24" fillId="0" borderId="17" xfId="4" applyFont="1" applyBorder="1" applyAlignment="1">
      <alignment horizontal="center" vertical="center"/>
    </xf>
    <xf numFmtId="2" fontId="24" fillId="0" borderId="17" xfId="4" applyNumberFormat="1" applyFont="1" applyBorder="1" applyAlignment="1">
      <alignment horizontal="center" vertical="center"/>
    </xf>
    <xf numFmtId="0" fontId="24" fillId="0" borderId="18" xfId="4" applyFont="1" applyBorder="1" applyAlignment="1">
      <alignment horizontal="center" vertical="center"/>
    </xf>
    <xf numFmtId="2" fontId="24" fillId="0" borderId="18" xfId="4" applyNumberFormat="1" applyFont="1" applyBorder="1" applyAlignment="1">
      <alignment horizontal="center" vertical="center"/>
    </xf>
    <xf numFmtId="165" fontId="10" fillId="0" borderId="0" xfId="3" applyNumberFormat="1" applyFill="1" applyAlignment="1">
      <alignment horizontal="left" vertical="center"/>
    </xf>
    <xf numFmtId="0" fontId="24" fillId="0" borderId="19" xfId="4" applyFont="1" applyBorder="1" applyAlignment="1">
      <alignment horizontal="center" vertical="center"/>
    </xf>
    <xf numFmtId="2" fontId="24" fillId="0" borderId="19" xfId="4" applyNumberFormat="1" applyFont="1" applyBorder="1" applyAlignment="1">
      <alignment horizontal="center" vertical="center"/>
    </xf>
    <xf numFmtId="39" fontId="24" fillId="0" borderId="19" xfId="4" applyNumberFormat="1" applyFont="1" applyBorder="1" applyAlignment="1">
      <alignment horizontal="center" vertical="center"/>
    </xf>
    <xf numFmtId="0" fontId="10" fillId="0" borderId="0" xfId="7"/>
    <xf numFmtId="0" fontId="24" fillId="0" borderId="20" xfId="4" applyFont="1" applyBorder="1" applyAlignment="1">
      <alignment horizontal="center" vertical="center"/>
    </xf>
    <xf numFmtId="2" fontId="24" fillId="0" borderId="20" xfId="4" applyNumberFormat="1" applyFont="1" applyBorder="1" applyAlignment="1">
      <alignment horizontal="center" vertical="center"/>
    </xf>
    <xf numFmtId="39" fontId="24" fillId="0" borderId="20" xfId="4" applyNumberFormat="1" applyFont="1" applyBorder="1" applyAlignment="1">
      <alignment horizontal="center" vertical="center"/>
    </xf>
    <xf numFmtId="0" fontId="24" fillId="0" borderId="0" xfId="4" applyFont="1" applyAlignment="1">
      <alignment horizontal="center" vertical="center"/>
    </xf>
    <xf numFmtId="15" fontId="24" fillId="0" borderId="0" xfId="4" applyNumberFormat="1" applyFont="1" applyAlignment="1">
      <alignment horizontal="center" vertical="center"/>
    </xf>
    <xf numFmtId="165" fontId="10" fillId="0" borderId="0" xfId="3" applyNumberFormat="1" applyFill="1" applyAlignment="1" applyProtection="1">
      <alignment horizontal="left" vertical="top"/>
    </xf>
    <xf numFmtId="0" fontId="18" fillId="0" borderId="0" xfId="4" applyFont="1" applyAlignment="1">
      <alignment horizontal="left"/>
    </xf>
    <xf numFmtId="0" fontId="26" fillId="0" borderId="0" xfId="4" applyFont="1" applyAlignment="1">
      <alignment horizontal="center"/>
    </xf>
    <xf numFmtId="165" fontId="10" fillId="0" borderId="0" xfId="3" applyNumberFormat="1" applyFill="1" applyAlignment="1" applyProtection="1">
      <alignment horizontal="left"/>
    </xf>
    <xf numFmtId="166" fontId="24" fillId="0" borderId="0" xfId="6" applyNumberFormat="1" applyFont="1"/>
    <xf numFmtId="15" fontId="24" fillId="0" borderId="0" xfId="4" applyNumberFormat="1" applyFont="1" applyAlignment="1">
      <alignment horizontal="right"/>
    </xf>
    <xf numFmtId="0" fontId="24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166" fontId="23" fillId="0" borderId="0" xfId="6" applyNumberFormat="1" applyFont="1"/>
    <xf numFmtId="0" fontId="27" fillId="0" borderId="0" xfId="4" applyFont="1" applyAlignment="1">
      <alignment vertical="center"/>
    </xf>
    <xf numFmtId="167" fontId="18" fillId="0" borderId="0" xfId="4" applyNumberFormat="1" applyFont="1" applyAlignment="1">
      <alignment vertical="center"/>
    </xf>
    <xf numFmtId="0" fontId="18" fillId="0" borderId="0" xfId="4" applyFont="1" applyAlignment="1">
      <alignment horizontal="center" vertical="center"/>
    </xf>
    <xf numFmtId="165" fontId="10" fillId="0" borderId="0" xfId="3" applyNumberFormat="1" applyFill="1" applyBorder="1" applyAlignment="1" applyProtection="1">
      <alignment horizontal="left" vertical="top"/>
    </xf>
    <xf numFmtId="166" fontId="24" fillId="0" borderId="0" xfId="6" applyNumberFormat="1" applyFont="1" applyAlignment="1">
      <alignment vertical="top"/>
    </xf>
    <xf numFmtId="0" fontId="27" fillId="0" borderId="0" xfId="6" applyFont="1" applyAlignment="1">
      <alignment horizontal="center" vertical="top"/>
    </xf>
    <xf numFmtId="0" fontId="27" fillId="0" borderId="0" xfId="6" applyFont="1" applyAlignment="1">
      <alignment vertical="center"/>
    </xf>
    <xf numFmtId="0" fontId="18" fillId="0" borderId="0" xfId="6" applyFont="1" applyAlignment="1">
      <alignment vertical="center"/>
    </xf>
    <xf numFmtId="168" fontId="10" fillId="0" borderId="0" xfId="7" applyNumberFormat="1"/>
    <xf numFmtId="164" fontId="0" fillId="0" borderId="0" xfId="3" applyFont="1"/>
    <xf numFmtId="49" fontId="28" fillId="5" borderId="3" xfId="6" applyNumberFormat="1" applyFont="1" applyFill="1" applyBorder="1" applyAlignment="1">
      <alignment horizontal="center" vertical="center"/>
    </xf>
    <xf numFmtId="168" fontId="29" fillId="5" borderId="3" xfId="6" applyNumberFormat="1" applyFont="1" applyFill="1" applyBorder="1" applyAlignment="1">
      <alignment horizontal="center" vertical="top"/>
    </xf>
    <xf numFmtId="168" fontId="30" fillId="5" borderId="3" xfId="6" applyNumberFormat="1" applyFont="1" applyFill="1" applyBorder="1" applyAlignment="1">
      <alignment horizontal="center" vertical="top"/>
    </xf>
    <xf numFmtId="164" fontId="10" fillId="0" borderId="0" xfId="3" applyFont="1" applyBorder="1"/>
    <xf numFmtId="49" fontId="28" fillId="5" borderId="21" xfId="6" applyNumberFormat="1" applyFont="1" applyFill="1" applyBorder="1" applyAlignment="1">
      <alignment horizontal="center" vertical="center"/>
    </xf>
    <xf numFmtId="0" fontId="28" fillId="5" borderId="21" xfId="6" applyFont="1" applyFill="1" applyBorder="1" applyAlignment="1">
      <alignment vertical="top" wrapText="1"/>
    </xf>
    <xf numFmtId="0" fontId="28" fillId="5" borderId="22" xfId="6" applyFont="1" applyFill="1" applyBorder="1" applyAlignment="1">
      <alignment vertical="top" wrapText="1"/>
    </xf>
    <xf numFmtId="168" fontId="28" fillId="5" borderId="22" xfId="6" applyNumberFormat="1" applyFont="1" applyFill="1" applyBorder="1" applyAlignment="1">
      <alignment horizontal="center" vertical="top"/>
    </xf>
    <xf numFmtId="168" fontId="28" fillId="5" borderId="3" xfId="6" applyNumberFormat="1" applyFont="1" applyFill="1" applyBorder="1" applyAlignment="1">
      <alignment horizontal="center" vertical="top"/>
    </xf>
    <xf numFmtId="164" fontId="0" fillId="0" borderId="0" xfId="3" applyFont="1" applyBorder="1"/>
    <xf numFmtId="38" fontId="32" fillId="0" borderId="3" xfId="8" applyNumberFormat="1" applyFont="1" applyBorder="1" applyAlignment="1">
      <alignment vertical="top"/>
    </xf>
    <xf numFmtId="43" fontId="32" fillId="0" borderId="3" xfId="8" applyNumberFormat="1" applyFont="1" applyBorder="1"/>
    <xf numFmtId="43" fontId="33" fillId="0" borderId="3" xfId="3" applyNumberFormat="1" applyFont="1" applyBorder="1"/>
    <xf numFmtId="164" fontId="33" fillId="0" borderId="0" xfId="3" applyFont="1" applyBorder="1"/>
    <xf numFmtId="164" fontId="33" fillId="0" borderId="3" xfId="3" applyFont="1" applyBorder="1" applyAlignment="1">
      <alignment horizontal="center"/>
    </xf>
    <xf numFmtId="0" fontId="31" fillId="0" borderId="3" xfId="8" applyBorder="1"/>
    <xf numFmtId="43" fontId="31" fillId="0" borderId="3" xfId="8" applyNumberFormat="1" applyBorder="1"/>
    <xf numFmtId="43" fontId="0" fillId="0" borderId="3" xfId="3" applyNumberFormat="1" applyFont="1" applyBorder="1"/>
    <xf numFmtId="164" fontId="0" fillId="0" borderId="3" xfId="3" applyFont="1" applyBorder="1" applyAlignment="1">
      <alignment horizontal="center"/>
    </xf>
    <xf numFmtId="44" fontId="34" fillId="0" borderId="3" xfId="8" applyNumberFormat="1" applyFont="1" applyBorder="1"/>
    <xf numFmtId="43" fontId="35" fillId="0" borderId="3" xfId="3" applyNumberFormat="1" applyFont="1" applyBorder="1"/>
    <xf numFmtId="43" fontId="10" fillId="0" borderId="0" xfId="7" applyNumberFormat="1"/>
    <xf numFmtId="0" fontId="31" fillId="0" borderId="0" xfId="8"/>
    <xf numFmtId="0" fontId="31" fillId="0" borderId="0" xfId="8" applyAlignment="1">
      <alignment horizontal="left" wrapText="1"/>
    </xf>
    <xf numFmtId="168" fontId="31" fillId="0" borderId="0" xfId="8" applyNumberFormat="1"/>
    <xf numFmtId="164" fontId="0" fillId="0" borderId="0" xfId="3" applyFont="1" applyBorder="1" applyAlignment="1">
      <alignment horizontal="center"/>
    </xf>
    <xf numFmtId="0" fontId="36" fillId="0" borderId="0" xfId="7" applyFont="1" applyAlignment="1">
      <alignment horizontal="left" wrapText="1"/>
    </xf>
    <xf numFmtId="0" fontId="36" fillId="0" borderId="0" xfId="7" applyFont="1" applyAlignment="1">
      <alignment horizontal="center" wrapText="1"/>
    </xf>
    <xf numFmtId="0" fontId="36" fillId="0" borderId="0" xfId="7" applyFont="1"/>
    <xf numFmtId="43" fontId="36" fillId="0" borderId="0" xfId="9" applyFont="1"/>
    <xf numFmtId="0" fontId="36" fillId="0" borderId="0" xfId="7" applyFont="1" applyAlignment="1">
      <alignment horizontal="center"/>
    </xf>
    <xf numFmtId="0" fontId="10" fillId="0" borderId="0" xfId="10"/>
    <xf numFmtId="0" fontId="38" fillId="0" borderId="0" xfId="10" applyFont="1" applyAlignment="1">
      <alignment horizontal="center" vertical="center"/>
    </xf>
    <xf numFmtId="17" fontId="38" fillId="0" borderId="0" xfId="10" applyNumberFormat="1" applyFont="1" applyAlignment="1">
      <alignment horizontal="center" vertical="center"/>
    </xf>
    <xf numFmtId="0" fontId="39" fillId="0" borderId="0" xfId="10" applyFont="1" applyAlignment="1">
      <alignment horizontal="center" vertical="center"/>
    </xf>
    <xf numFmtId="0" fontId="10" fillId="0" borderId="0" xfId="10" applyAlignment="1">
      <alignment horizontal="center" vertical="center"/>
    </xf>
    <xf numFmtId="0" fontId="41" fillId="0" borderId="0" xfId="10" applyFont="1" applyAlignment="1">
      <alignment vertical="center"/>
    </xf>
    <xf numFmtId="0" fontId="39" fillId="0" borderId="0" xfId="10" applyFont="1" applyAlignment="1">
      <alignment vertical="center"/>
    </xf>
    <xf numFmtId="0" fontId="42" fillId="0" borderId="0" xfId="10" applyFont="1" applyAlignment="1">
      <alignment horizontal="center" vertical="center"/>
    </xf>
    <xf numFmtId="0" fontId="43" fillId="0" borderId="0" xfId="10" applyFont="1" applyAlignment="1">
      <alignment vertical="center"/>
    </xf>
    <xf numFmtId="164" fontId="6" fillId="0" borderId="2" xfId="2" applyNumberFormat="1" applyFill="1" applyBorder="1" applyAlignment="1">
      <alignment horizontal="left" vertical="center" wrapText="1"/>
    </xf>
    <xf numFmtId="0" fontId="6" fillId="0" borderId="2" xfId="2" applyFill="1" applyBorder="1" applyAlignment="1">
      <alignment horizontal="center" vertical="center"/>
    </xf>
    <xf numFmtId="164" fontId="6" fillId="0" borderId="2" xfId="2" applyNumberFormat="1" applyFill="1" applyBorder="1" applyAlignment="1" applyProtection="1">
      <alignment horizontal="center" vertical="center"/>
      <protection locked="0"/>
    </xf>
    <xf numFmtId="44" fontId="6" fillId="0" borderId="2" xfId="2" applyNumberFormat="1" applyFill="1" applyBorder="1" applyAlignment="1" applyProtection="1">
      <alignment horizontal="center" vertical="center"/>
      <protection locked="0"/>
    </xf>
    <xf numFmtId="164" fontId="6" fillId="6" borderId="2" xfId="2" applyNumberFormat="1" applyFill="1" applyBorder="1" applyAlignment="1">
      <alignment horizontal="left" vertical="center" wrapText="1"/>
    </xf>
    <xf numFmtId="164" fontId="6" fillId="6" borderId="2" xfId="2" applyNumberFormat="1" applyFill="1" applyBorder="1" applyAlignment="1" applyProtection="1">
      <alignment horizontal="center" vertical="center"/>
      <protection locked="0"/>
    </xf>
    <xf numFmtId="44" fontId="6" fillId="6" borderId="2" xfId="2" applyNumberFormat="1" applyFill="1" applyBorder="1" applyAlignment="1" applyProtection="1">
      <alignment horizontal="center" vertical="center"/>
      <protection locked="0"/>
    </xf>
    <xf numFmtId="0" fontId="5" fillId="6" borderId="2" xfId="2" applyFont="1" applyFill="1" applyBorder="1" applyAlignment="1">
      <alignment horizontal="center" vertical="center"/>
    </xf>
    <xf numFmtId="164" fontId="5" fillId="4" borderId="2" xfId="2" applyNumberFormat="1" applyFont="1" applyBorder="1" applyAlignment="1">
      <alignment horizontal="left" vertical="center" wrapText="1"/>
    </xf>
    <xf numFmtId="2" fontId="9" fillId="0" borderId="3" xfId="0" applyNumberFormat="1" applyFont="1" applyBorder="1" applyAlignment="1">
      <alignment horizontal="center" vertical="top" wrapText="1"/>
    </xf>
    <xf numFmtId="2" fontId="13" fillId="3" borderId="8" xfId="0" applyNumberFormat="1" applyFont="1" applyFill="1" applyBorder="1" applyAlignment="1">
      <alignment horizontal="center" vertical="center"/>
    </xf>
    <xf numFmtId="2" fontId="6" fillId="4" borderId="2" xfId="2" applyNumberFormat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2" fontId="6" fillId="4" borderId="2" xfId="2" applyNumberFormat="1" applyBorder="1" applyAlignment="1">
      <alignment horizontal="center" vertical="center" wrapText="1"/>
    </xf>
    <xf numFmtId="164" fontId="4" fillId="6" borderId="2" xfId="2" applyNumberFormat="1" applyFont="1" applyFill="1" applyBorder="1" applyAlignment="1">
      <alignment horizontal="left" vertical="center" wrapText="1"/>
    </xf>
    <xf numFmtId="164" fontId="4" fillId="4" borderId="2" xfId="2" applyNumberFormat="1" applyFont="1" applyBorder="1" applyAlignment="1">
      <alignment horizontal="left" vertical="center" wrapText="1"/>
    </xf>
    <xf numFmtId="0" fontId="4" fillId="4" borderId="2" xfId="2" applyFont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0" fontId="3" fillId="4" borderId="2" xfId="2" applyFont="1" applyBorder="1" applyAlignment="1">
      <alignment horizontal="center" vertical="center"/>
    </xf>
    <xf numFmtId="164" fontId="3" fillId="4" borderId="2" xfId="2" applyNumberFormat="1" applyFont="1" applyBorder="1" applyAlignment="1">
      <alignment horizontal="left" vertical="center" wrapText="1"/>
    </xf>
    <xf numFmtId="164" fontId="3" fillId="4" borderId="2" xfId="2" applyNumberFormat="1" applyFont="1" applyBorder="1" applyAlignment="1" applyProtection="1">
      <alignment horizontal="center" vertical="center"/>
      <protection locked="0"/>
    </xf>
    <xf numFmtId="44" fontId="3" fillId="4" borderId="2" xfId="2" applyNumberFormat="1" applyFont="1" applyBorder="1" applyAlignment="1" applyProtection="1">
      <alignment horizontal="center" vertical="center"/>
      <protection locked="0"/>
    </xf>
    <xf numFmtId="164" fontId="2" fillId="4" borderId="2" xfId="2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 wrapText="1"/>
    </xf>
    <xf numFmtId="1" fontId="6" fillId="4" borderId="0" xfId="2" applyNumberFormat="1" applyBorder="1" applyAlignment="1">
      <alignment horizontal="center" vertical="center" wrapText="1"/>
    </xf>
    <xf numFmtId="1" fontId="6" fillId="0" borderId="0" xfId="2" applyNumberFormat="1" applyFill="1" applyBorder="1" applyAlignment="1">
      <alignment horizontal="center" vertical="center" wrapText="1"/>
    </xf>
    <xf numFmtId="1" fontId="6" fillId="6" borderId="0" xfId="2" applyNumberFormat="1" applyFill="1" applyBorder="1" applyAlignment="1">
      <alignment horizontal="center" vertical="center" wrapText="1"/>
    </xf>
    <xf numFmtId="1" fontId="6" fillId="4" borderId="2" xfId="2" applyNumberFormat="1" applyBorder="1" applyAlignment="1">
      <alignment horizontal="center" vertical="center" wrapText="1"/>
    </xf>
    <xf numFmtId="1" fontId="13" fillId="3" borderId="8" xfId="0" applyNumberFormat="1" applyFont="1" applyFill="1" applyBorder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/>
    </xf>
    <xf numFmtId="1" fontId="6" fillId="4" borderId="2" xfId="2" applyNumberFormat="1" applyBorder="1" applyAlignment="1">
      <alignment horizontal="center" vertical="center"/>
    </xf>
    <xf numFmtId="1" fontId="6" fillId="4" borderId="5" xfId="2" applyNumberForma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0" fontId="44" fillId="0" borderId="0" xfId="0" applyFont="1"/>
    <xf numFmtId="1" fontId="2" fillId="4" borderId="2" xfId="2" applyNumberFormat="1" applyFont="1" applyBorder="1" applyAlignment="1">
      <alignment horizontal="center" vertical="center" wrapText="1"/>
    </xf>
    <xf numFmtId="44" fontId="2" fillId="4" borderId="2" xfId="2" applyNumberFormat="1" applyFont="1" applyBorder="1" applyAlignment="1" applyProtection="1">
      <alignment horizontal="center" vertical="center"/>
      <protection locked="0"/>
    </xf>
    <xf numFmtId="164" fontId="1" fillId="4" borderId="2" xfId="2" applyNumberFormat="1" applyFont="1" applyBorder="1" applyAlignment="1" applyProtection="1">
      <alignment horizontal="center" vertical="center"/>
      <protection locked="0"/>
    </xf>
    <xf numFmtId="164" fontId="1" fillId="4" borderId="2" xfId="2" applyNumberFormat="1" applyFont="1" applyBorder="1" applyAlignment="1" applyProtection="1">
      <alignment horizontal="center" vertical="center" wrapText="1"/>
      <protection locked="0"/>
    </xf>
    <xf numFmtId="0" fontId="1" fillId="4" borderId="2" xfId="2" applyFont="1" applyBorder="1" applyAlignment="1">
      <alignment horizontal="center" vertical="center"/>
    </xf>
    <xf numFmtId="164" fontId="1" fillId="4" borderId="2" xfId="2" applyNumberFormat="1" applyFont="1" applyBorder="1" applyAlignment="1">
      <alignment horizontal="left" vertical="center" wrapText="1"/>
    </xf>
    <xf numFmtId="1" fontId="6" fillId="0" borderId="2" xfId="2" applyNumberFormat="1" applyFill="1" applyBorder="1" applyAlignment="1">
      <alignment horizontal="center" vertical="center"/>
    </xf>
    <xf numFmtId="164" fontId="1" fillId="0" borderId="2" xfId="2" applyNumberFormat="1" applyFont="1" applyFill="1" applyBorder="1" applyAlignment="1" applyProtection="1">
      <alignment horizontal="center" vertical="center"/>
      <protection locked="0"/>
    </xf>
    <xf numFmtId="0" fontId="37" fillId="0" borderId="0" xfId="10" applyFont="1" applyAlignment="1">
      <alignment horizontal="center" wrapText="1"/>
    </xf>
    <xf numFmtId="0" fontId="40" fillId="0" borderId="0" xfId="10" applyFont="1" applyAlignment="1">
      <alignment horizontal="left"/>
    </xf>
    <xf numFmtId="0" fontId="32" fillId="0" borderId="6" xfId="8" applyFont="1" applyBorder="1" applyAlignment="1">
      <alignment horizontal="left" wrapText="1"/>
    </xf>
    <xf numFmtId="0" fontId="24" fillId="0" borderId="13" xfId="4" applyFont="1" applyBorder="1" applyAlignment="1">
      <alignment horizontal="left" vertical="center"/>
    </xf>
    <xf numFmtId="0" fontId="24" fillId="0" borderId="14" xfId="4" applyFont="1" applyBorder="1" applyAlignment="1">
      <alignment horizontal="left" vertical="center"/>
    </xf>
    <xf numFmtId="1" fontId="24" fillId="0" borderId="13" xfId="6" applyNumberFormat="1" applyFont="1" applyBorder="1" applyAlignment="1">
      <alignment horizontal="left" vertical="center"/>
    </xf>
    <xf numFmtId="1" fontId="24" fillId="0" borderId="14" xfId="6" applyNumberFormat="1" applyFont="1" applyBorder="1" applyAlignment="1">
      <alignment horizontal="left" vertical="center"/>
    </xf>
    <xf numFmtId="1" fontId="24" fillId="0" borderId="16" xfId="6" applyNumberFormat="1" applyFont="1" applyBorder="1" applyAlignment="1">
      <alignment horizontal="left" vertical="center"/>
    </xf>
    <xf numFmtId="166" fontId="25" fillId="0" borderId="0" xfId="6" applyNumberFormat="1" applyFont="1" applyAlignment="1">
      <alignment wrapText="1"/>
    </xf>
    <xf numFmtId="0" fontId="10" fillId="0" borderId="0" xfId="7" applyAlignment="1">
      <alignment horizontal="left" wrapText="1"/>
    </xf>
    <xf numFmtId="0" fontId="29" fillId="5" borderId="21" xfId="6" applyFont="1" applyFill="1" applyBorder="1" applyAlignment="1">
      <alignment horizontal="center" vertical="top" wrapText="1"/>
    </xf>
    <xf numFmtId="0" fontId="29" fillId="5" borderId="22" xfId="6" applyFont="1" applyFill="1" applyBorder="1" applyAlignment="1">
      <alignment horizontal="center" vertical="top" wrapText="1"/>
    </xf>
    <xf numFmtId="0" fontId="32" fillId="0" borderId="3" xfId="8" applyFont="1" applyBorder="1" applyAlignment="1">
      <alignment horizontal="left" wrapText="1"/>
    </xf>
    <xf numFmtId="0" fontId="36" fillId="0" borderId="0" xfId="7" applyFont="1" applyAlignment="1">
      <alignment horizontal="left" wrapText="1"/>
    </xf>
    <xf numFmtId="0" fontId="32" fillId="0" borderId="21" xfId="8" applyFont="1" applyBorder="1" applyAlignment="1">
      <alignment horizontal="center" wrapText="1"/>
    </xf>
    <xf numFmtId="0" fontId="32" fillId="0" borderId="22" xfId="8" applyFont="1" applyBorder="1" applyAlignment="1">
      <alignment horizontal="center" wrapText="1"/>
    </xf>
    <xf numFmtId="0" fontId="31" fillId="0" borderId="3" xfId="8" applyBorder="1" applyAlignment="1">
      <alignment horizontal="left" wrapText="1"/>
    </xf>
    <xf numFmtId="0" fontId="34" fillId="0" borderId="3" xfId="8" applyFont="1" applyBorder="1" applyAlignment="1">
      <alignment horizontal="left" wrapText="1"/>
    </xf>
    <xf numFmtId="0" fontId="31" fillId="0" borderId="13" xfId="8" applyBorder="1" applyAlignment="1">
      <alignment horizontal="center" wrapText="1"/>
    </xf>
    <xf numFmtId="0" fontId="31" fillId="0" borderId="15" xfId="8" applyBorder="1" applyAlignment="1">
      <alignment horizont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 applyProtection="1">
      <alignment horizontal="center" vertical="center"/>
      <protection locked="0"/>
    </xf>
    <xf numFmtId="44" fontId="9" fillId="3" borderId="6" xfId="0" applyNumberFormat="1" applyFont="1" applyFill="1" applyBorder="1" applyAlignment="1" applyProtection="1">
      <alignment horizontal="center" vertical="center"/>
      <protection locked="0"/>
    </xf>
    <xf numFmtId="0" fontId="13" fillId="3" borderId="7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44" fontId="9" fillId="3" borderId="9" xfId="0" applyNumberFormat="1" applyFont="1" applyFill="1" applyBorder="1" applyAlignment="1" applyProtection="1">
      <alignment horizontal="center" vertical="center"/>
      <protection locked="0"/>
    </xf>
    <xf numFmtId="44" fontId="9" fillId="3" borderId="8" xfId="0" applyNumberFormat="1" applyFont="1" applyFill="1" applyBorder="1" applyAlignment="1" applyProtection="1">
      <alignment horizontal="center" vertical="center"/>
      <protection locked="0"/>
    </xf>
    <xf numFmtId="44" fontId="9" fillId="3" borderId="11" xfId="0" applyNumberFormat="1" applyFont="1" applyFill="1" applyBorder="1" applyAlignment="1" applyProtection="1">
      <alignment horizontal="center" vertical="center"/>
      <protection locked="0"/>
    </xf>
    <xf numFmtId="44" fontId="9" fillId="3" borderId="12" xfId="0" applyNumberFormat="1" applyFont="1" applyFill="1" applyBorder="1" applyAlignment="1" applyProtection="1">
      <alignment horizontal="center" vertical="center"/>
      <protection locked="0"/>
    </xf>
  </cellXfs>
  <cellStyles count="11">
    <cellStyle name="20% - Accent1" xfId="2" builtinId="30"/>
    <cellStyle name="Comma" xfId="1" builtinId="3"/>
    <cellStyle name="Comma 2" xfId="3" xr:uid="{2E5F0F6F-4E54-4FF1-B585-B5BA58AEE291}"/>
    <cellStyle name="Comma 3" xfId="9" xr:uid="{689BA446-7566-44AC-82E8-2DBA98DE4CF0}"/>
    <cellStyle name="Hyperlink 2" xfId="5" xr:uid="{99BA8A17-4236-4B25-BCA7-4F5A5D430441}"/>
    <cellStyle name="Normal" xfId="0" builtinId="0"/>
    <cellStyle name="Normal 2" xfId="6" xr:uid="{03BA0B7C-9442-4A4E-AA75-3A513A3DA534}"/>
    <cellStyle name="Normal 3" xfId="10" xr:uid="{9C4F0A73-3FC2-4902-9154-A22CB5DB5001}"/>
    <cellStyle name="Normal 4" xfId="7" xr:uid="{5D9731EF-4935-471D-AB89-C82EAD898DFF}"/>
    <cellStyle name="Normal 6" xfId="8" xr:uid="{C33172D5-DEF9-4235-80BB-6CCCE893E903}"/>
    <cellStyle name="Normal_C&amp;I Unit 6 Evaluation-DH-14 June Check" xfId="4" xr:uid="{2967FDC9-413D-4E63-A560-C9F38BA350E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4</xdr:col>
      <xdr:colOff>342900</xdr:colOff>
      <xdr:row>3</xdr:row>
      <xdr:rowOff>57150</xdr:rowOff>
    </xdr:to>
    <xdr:pic>
      <xdr:nvPicPr>
        <xdr:cNvPr id="2" name="Picture 1" descr="Eskomlogo 2002 Black">
          <a:extLst>
            <a:ext uri="{FF2B5EF4-FFF2-40B4-BE49-F238E27FC236}">
              <a16:creationId xmlns:a16="http://schemas.microsoft.com/office/drawing/2014/main" id="{F8CB3FB1-B14B-41CE-ADC5-7608989A3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8100" y="323850"/>
          <a:ext cx="27432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530678</xdr:colOff>
      <xdr:row>8</xdr:row>
      <xdr:rowOff>206827</xdr:rowOff>
    </xdr:from>
    <xdr:to>
      <xdr:col>12</xdr:col>
      <xdr:colOff>185057</xdr:colOff>
      <xdr:row>19</xdr:row>
      <xdr:rowOff>257736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C66B721-A019-4B12-92D5-BA6392B19343}"/>
            </a:ext>
          </a:extLst>
        </xdr:cNvPr>
        <xdr:cNvSpPr txBox="1">
          <a:spLocks noChangeArrowheads="1"/>
        </xdr:cNvSpPr>
      </xdr:nvSpPr>
      <xdr:spPr>
        <a:xfrm>
          <a:off x="530678" y="2083252"/>
          <a:ext cx="7169604" cy="33846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2100"/>
            </a:lnSpc>
            <a:defRPr sz="1000"/>
          </a:pPr>
          <a:r>
            <a:rPr lang="en-ZA" sz="22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en-ZA" sz="1000" b="0" i="0" u="none" strike="noStrike" baseline="0">
            <a:solidFill>
              <a:srgbClr val="000000"/>
            </a:solidFill>
            <a:latin typeface="Times New Roman" pitchFamily="12"/>
            <a:cs typeface="Times New Roman" pitchFamily="12"/>
          </a:endParaRPr>
        </a:p>
        <a:p>
          <a:pPr algn="ctr" rtl="0">
            <a:lnSpc>
              <a:spcPts val="1900"/>
            </a:lnSpc>
            <a:defRPr sz="1000"/>
          </a:pPr>
          <a:r>
            <a:rPr lang="en-ZA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PRICE SCHEDULE FOR THE C&amp;I SITE INSTALLATION WORKS</a:t>
          </a:r>
          <a:endParaRPr lang="en-ZA" sz="2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900"/>
            </a:lnSpc>
            <a:defRPr sz="1000"/>
          </a:pPr>
          <a:endParaRPr lang="en-ZA" sz="1000" b="0" i="0" u="none" strike="noStrike" baseline="0">
            <a:solidFill>
              <a:srgbClr val="000000"/>
            </a:solidFill>
            <a:latin typeface="Times New Roman" pitchFamily="12"/>
            <a:cs typeface="Times New Roman" pitchFamily="12"/>
          </a:endParaRPr>
        </a:p>
        <a:p>
          <a:pPr algn="ctr" rtl="0">
            <a:lnSpc>
              <a:spcPts val="1900"/>
            </a:lnSpc>
            <a:defRPr sz="1000"/>
          </a:pPr>
          <a:r>
            <a:rPr lang="en-ZA" sz="20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ESKOM - PRICE LIST*</a:t>
          </a:r>
        </a:p>
        <a:p>
          <a:pPr algn="ctr" rtl="0">
            <a:lnSpc>
              <a:spcPts val="2000"/>
            </a:lnSpc>
            <a:defRPr sz="1000"/>
          </a:pPr>
          <a:endParaRPr lang="en-ZA" sz="2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542925</xdr:colOff>
      <xdr:row>1</xdr:row>
      <xdr:rowOff>69851</xdr:rowOff>
    </xdr:from>
    <xdr:to>
      <xdr:col>7</xdr:col>
      <xdr:colOff>561975</xdr:colOff>
      <xdr:row>4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65298C-006F-4FAA-8E00-7B005167D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15175" y="260351"/>
          <a:ext cx="2190750" cy="615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4B7D1-B274-463B-9F6E-96908AC1B625}">
  <dimension ref="B3:L57"/>
  <sheetViews>
    <sheetView view="pageBreakPreview" topLeftCell="A13" zoomScale="70" zoomScaleNormal="70" zoomScaleSheetLayoutView="70" workbookViewId="0">
      <selection activeCell="L57" sqref="L57"/>
    </sheetView>
  </sheetViews>
  <sheetFormatPr defaultColWidth="9.140625" defaultRowHeight="12.75" x14ac:dyDescent="0.2"/>
  <cols>
    <col min="1" max="6" width="9.140625" style="144"/>
    <col min="7" max="7" width="12.140625" style="144" customWidth="1"/>
    <col min="8" max="16384" width="9.140625" style="144"/>
  </cols>
  <sheetData>
    <row r="3" spans="7:12" ht="43.5" customHeight="1" x14ac:dyDescent="0.3">
      <c r="I3" s="202" t="s">
        <v>336</v>
      </c>
      <c r="J3" s="202"/>
      <c r="K3" s="202"/>
      <c r="L3" s="202"/>
    </row>
    <row r="7" spans="7:12" ht="20.25" x14ac:dyDescent="0.2">
      <c r="G7" s="145" t="s">
        <v>374</v>
      </c>
    </row>
    <row r="8" spans="7:12" ht="20.25" x14ac:dyDescent="0.2">
      <c r="G8" s="146"/>
    </row>
    <row r="9" spans="7:12" ht="27" x14ac:dyDescent="0.2">
      <c r="G9" s="147"/>
    </row>
    <row r="10" spans="7:12" x14ac:dyDescent="0.2">
      <c r="G10" s="148"/>
    </row>
    <row r="11" spans="7:12" ht="20.25" x14ac:dyDescent="0.2">
      <c r="G11" s="145"/>
    </row>
    <row r="12" spans="7:12" ht="20.25" x14ac:dyDescent="0.2">
      <c r="G12" s="145"/>
    </row>
    <row r="13" spans="7:12" ht="20.25" x14ac:dyDescent="0.2">
      <c r="G13" s="145"/>
    </row>
    <row r="14" spans="7:12" ht="27" x14ac:dyDescent="0.2">
      <c r="G14" s="147"/>
    </row>
    <row r="15" spans="7:12" ht="27" x14ac:dyDescent="0.2">
      <c r="G15" s="147"/>
    </row>
    <row r="16" spans="7:12" ht="27" x14ac:dyDescent="0.2">
      <c r="G16" s="147"/>
    </row>
    <row r="17" spans="2:12" ht="27" x14ac:dyDescent="0.2">
      <c r="G17" s="147"/>
    </row>
    <row r="18" spans="2:12" ht="27" x14ac:dyDescent="0.2">
      <c r="G18" s="147"/>
    </row>
    <row r="19" spans="2:12" ht="27" x14ac:dyDescent="0.2">
      <c r="G19" s="147"/>
    </row>
    <row r="20" spans="2:12" ht="37.5" customHeight="1" x14ac:dyDescent="0.25"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</row>
    <row r="21" spans="2:12" ht="27" x14ac:dyDescent="0.2">
      <c r="G21" s="147"/>
    </row>
    <row r="22" spans="2:12" ht="27" x14ac:dyDescent="0.2">
      <c r="G22" s="147"/>
    </row>
    <row r="23" spans="2:12" ht="27" x14ac:dyDescent="0.2">
      <c r="B23" s="149" t="s">
        <v>375</v>
      </c>
      <c r="G23" s="147"/>
      <c r="I23" s="149" t="s">
        <v>376</v>
      </c>
    </row>
    <row r="24" spans="2:12" ht="27" x14ac:dyDescent="0.2">
      <c r="B24" s="149"/>
      <c r="G24" s="147"/>
      <c r="I24" s="149"/>
    </row>
    <row r="25" spans="2:12" ht="27" x14ac:dyDescent="0.2">
      <c r="G25" s="147"/>
    </row>
    <row r="26" spans="2:12" ht="27" x14ac:dyDescent="0.2">
      <c r="B26" s="149" t="s">
        <v>377</v>
      </c>
      <c r="G26" s="147"/>
      <c r="I26" s="149" t="s">
        <v>378</v>
      </c>
    </row>
    <row r="27" spans="2:12" ht="27" x14ac:dyDescent="0.2">
      <c r="B27" s="149"/>
      <c r="G27" s="147"/>
      <c r="I27" s="149"/>
    </row>
    <row r="28" spans="2:12" ht="27" x14ac:dyDescent="0.2">
      <c r="G28" s="147"/>
    </row>
    <row r="29" spans="2:12" ht="27" x14ac:dyDescent="0.2">
      <c r="B29" s="149" t="s">
        <v>379</v>
      </c>
      <c r="G29" s="150"/>
      <c r="I29" s="149" t="s">
        <v>378</v>
      </c>
    </row>
    <row r="30" spans="2:12" ht="27" x14ac:dyDescent="0.2">
      <c r="B30" s="149" t="s">
        <v>380</v>
      </c>
      <c r="G30" s="149"/>
    </row>
    <row r="31" spans="2:12" ht="27" customHeight="1" x14ac:dyDescent="0.2"/>
    <row r="32" spans="2:12" ht="27" x14ac:dyDescent="0.2">
      <c r="G32" s="149"/>
    </row>
    <row r="33" spans="2:9" ht="27" x14ac:dyDescent="0.2">
      <c r="B33" s="149" t="s">
        <v>381</v>
      </c>
      <c r="G33" s="149"/>
      <c r="I33" s="149" t="s">
        <v>378</v>
      </c>
    </row>
    <row r="34" spans="2:9" ht="27.75" x14ac:dyDescent="0.2">
      <c r="B34" s="149"/>
      <c r="G34" s="151"/>
    </row>
    <row r="35" spans="2:9" ht="27" x14ac:dyDescent="0.2">
      <c r="B35" s="149"/>
    </row>
    <row r="36" spans="2:9" ht="27" x14ac:dyDescent="0.2">
      <c r="B36" s="149" t="s">
        <v>382</v>
      </c>
      <c r="G36" s="149"/>
      <c r="I36" s="149" t="s">
        <v>378</v>
      </c>
    </row>
    <row r="37" spans="2:9" ht="27" x14ac:dyDescent="0.2">
      <c r="B37" s="149"/>
      <c r="G37" s="149"/>
    </row>
    <row r="38" spans="2:9" ht="27" x14ac:dyDescent="0.2">
      <c r="B38" s="149"/>
    </row>
    <row r="39" spans="2:9" ht="27" x14ac:dyDescent="0.2">
      <c r="B39" s="149" t="s">
        <v>383</v>
      </c>
      <c r="I39" s="149" t="s">
        <v>378</v>
      </c>
    </row>
    <row r="40" spans="2:9" ht="27" x14ac:dyDescent="0.2">
      <c r="B40" s="149"/>
      <c r="G40" s="152"/>
    </row>
    <row r="41" spans="2:9" ht="27" x14ac:dyDescent="0.2">
      <c r="B41" s="149"/>
      <c r="G41" s="152"/>
    </row>
    <row r="42" spans="2:9" ht="27" x14ac:dyDescent="0.2">
      <c r="B42" s="149" t="s">
        <v>384</v>
      </c>
      <c r="G42" s="152"/>
      <c r="I42" s="149" t="s">
        <v>378</v>
      </c>
    </row>
    <row r="57" spans="12:12" x14ac:dyDescent="0.2">
      <c r="L57"/>
    </row>
  </sheetData>
  <mergeCells count="2">
    <mergeCell ref="I3:L3"/>
    <mergeCell ref="B20:L20"/>
  </mergeCells>
  <pageMargins left="0.69930555555555596" right="0.69930555555555596" top="0.75" bottom="0.75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9A84F-7B06-494F-9BF9-4F9D88C75440}">
  <dimension ref="A1:I74"/>
  <sheetViews>
    <sheetView view="pageBreakPreview" topLeftCell="A30" zoomScaleNormal="100" zoomScaleSheetLayoutView="100" workbookViewId="0">
      <selection activeCell="C59" sqref="C59"/>
    </sheetView>
  </sheetViews>
  <sheetFormatPr defaultColWidth="8.85546875" defaultRowHeight="12.75" x14ac:dyDescent="0.2"/>
  <cols>
    <col min="1" max="1" width="8.85546875" style="88"/>
    <col min="2" max="2" width="36.42578125" style="88" customWidth="1"/>
    <col min="3" max="3" width="24" style="88" customWidth="1"/>
    <col min="4" max="4" width="20.42578125" style="111" customWidth="1"/>
    <col min="5" max="5" width="18.140625" style="112" customWidth="1"/>
    <col min="6" max="6" width="16.42578125" style="112" customWidth="1"/>
    <col min="7" max="7" width="16.140625" style="57" customWidth="1"/>
    <col min="8" max="8" width="15.28515625" style="57" customWidth="1"/>
    <col min="9" max="9" width="12.85546875" style="88" bestFit="1" customWidth="1"/>
    <col min="10" max="16384" width="8.85546875" style="88"/>
  </cols>
  <sheetData>
    <row r="1" spans="1:7" ht="15" x14ac:dyDescent="0.2">
      <c r="A1" s="53" t="s">
        <v>329</v>
      </c>
      <c r="B1" s="54"/>
      <c r="C1" s="55"/>
      <c r="D1" s="55"/>
      <c r="E1" s="55"/>
      <c r="F1" s="55"/>
      <c r="G1" s="56"/>
    </row>
    <row r="2" spans="1:7" ht="15" x14ac:dyDescent="0.2">
      <c r="A2" s="53" t="s">
        <v>330</v>
      </c>
      <c r="B2" s="58"/>
      <c r="C2" s="55"/>
      <c r="D2" s="55"/>
      <c r="E2" s="55"/>
      <c r="F2" s="55"/>
      <c r="G2" s="59"/>
    </row>
    <row r="3" spans="1:7" ht="18.75" x14ac:dyDescent="0.2">
      <c r="A3" s="53"/>
      <c r="B3" s="60"/>
      <c r="C3" s="61"/>
      <c r="D3" s="61"/>
      <c r="E3" s="61"/>
      <c r="F3" s="61"/>
      <c r="G3" s="59"/>
    </row>
    <row r="4" spans="1:7" ht="18.75" x14ac:dyDescent="0.2">
      <c r="A4" s="53" t="s">
        <v>331</v>
      </c>
      <c r="B4" s="60"/>
      <c r="C4" s="61"/>
      <c r="D4" s="61"/>
      <c r="E4" s="61"/>
      <c r="F4" s="61"/>
      <c r="G4" s="59"/>
    </row>
    <row r="5" spans="1:7" ht="18.75" x14ac:dyDescent="0.2">
      <c r="A5" s="62" t="s">
        <v>332</v>
      </c>
      <c r="B5" s="61"/>
      <c r="C5" s="61"/>
      <c r="D5" s="61"/>
      <c r="E5" s="61"/>
      <c r="F5" s="61"/>
      <c r="G5" s="56"/>
    </row>
    <row r="6" spans="1:7" ht="18.75" x14ac:dyDescent="0.2">
      <c r="A6" s="62" t="s">
        <v>333</v>
      </c>
      <c r="B6" s="61"/>
      <c r="C6" s="61"/>
      <c r="D6" s="61"/>
      <c r="E6" s="61"/>
      <c r="F6" s="61"/>
      <c r="G6" s="56"/>
    </row>
    <row r="7" spans="1:7" ht="18.75" x14ac:dyDescent="0.2">
      <c r="A7" s="63" t="s">
        <v>334</v>
      </c>
      <c r="B7" s="61"/>
      <c r="C7" s="64"/>
      <c r="D7" s="65"/>
      <c r="E7" s="65"/>
      <c r="F7" s="65"/>
      <c r="G7" s="56"/>
    </row>
    <row r="8" spans="1:7" ht="18.75" x14ac:dyDescent="0.2">
      <c r="A8" s="66"/>
      <c r="B8" s="61"/>
      <c r="C8" s="67"/>
      <c r="D8" s="61"/>
      <c r="E8" s="61"/>
      <c r="F8" s="61"/>
      <c r="G8" s="56"/>
    </row>
    <row r="9" spans="1:7" ht="18.75" x14ac:dyDescent="0.2">
      <c r="A9" s="66" t="s">
        <v>335</v>
      </c>
      <c r="B9" s="68"/>
      <c r="C9" s="69" t="s">
        <v>336</v>
      </c>
      <c r="D9" s="70"/>
      <c r="E9" s="70"/>
      <c r="F9" s="70"/>
      <c r="G9" s="71"/>
    </row>
    <row r="10" spans="1:7" ht="18.75" x14ac:dyDescent="0.2">
      <c r="A10" s="66"/>
      <c r="B10" s="61"/>
      <c r="C10" s="67"/>
      <c r="D10" s="72"/>
      <c r="E10" s="72"/>
      <c r="F10" s="72"/>
      <c r="G10" s="56"/>
    </row>
    <row r="11" spans="1:7" ht="18.75" x14ac:dyDescent="0.2">
      <c r="A11" s="73"/>
      <c r="B11" s="67"/>
      <c r="C11" s="61"/>
      <c r="D11" s="74"/>
      <c r="E11" s="74"/>
      <c r="F11" s="74"/>
      <c r="G11" s="56"/>
    </row>
    <row r="12" spans="1:7" ht="18.75" x14ac:dyDescent="0.2">
      <c r="A12" s="75"/>
      <c r="B12" s="67"/>
      <c r="C12" s="61"/>
      <c r="D12" s="205" t="s">
        <v>337</v>
      </c>
      <c r="E12" s="206"/>
      <c r="F12" s="206"/>
      <c r="G12" s="76"/>
    </row>
    <row r="13" spans="1:7" ht="18.75" x14ac:dyDescent="0.2">
      <c r="A13" s="77" t="s">
        <v>338</v>
      </c>
      <c r="B13" s="61"/>
      <c r="C13" s="78"/>
      <c r="D13" s="207"/>
      <c r="E13" s="208"/>
      <c r="F13" s="208"/>
      <c r="G13" s="76"/>
    </row>
    <row r="14" spans="1:7" ht="18.75" x14ac:dyDescent="0.2">
      <c r="A14" s="77" t="s">
        <v>339</v>
      </c>
      <c r="B14" s="61"/>
      <c r="C14" s="78"/>
      <c r="D14" s="207"/>
      <c r="E14" s="208"/>
      <c r="F14" s="208"/>
      <c r="G14" s="209"/>
    </row>
    <row r="15" spans="1:7" ht="18.75" x14ac:dyDescent="0.2">
      <c r="A15" s="79" t="s">
        <v>340</v>
      </c>
      <c r="B15" s="61"/>
      <c r="C15" s="78"/>
      <c r="D15" s="80" t="s">
        <v>341</v>
      </c>
      <c r="E15" s="81" t="s">
        <v>342</v>
      </c>
      <c r="F15" s="80" t="s">
        <v>343</v>
      </c>
      <c r="G15" s="80" t="s">
        <v>344</v>
      </c>
    </row>
    <row r="16" spans="1:7" ht="18.75" x14ac:dyDescent="0.2">
      <c r="A16" s="66"/>
      <c r="B16" s="61"/>
      <c r="C16" s="61"/>
      <c r="D16" s="82" t="s">
        <v>345</v>
      </c>
      <c r="E16" s="83" t="s">
        <v>346</v>
      </c>
      <c r="F16" s="82" t="s">
        <v>347</v>
      </c>
      <c r="G16" s="82" t="s">
        <v>348</v>
      </c>
    </row>
    <row r="17" spans="1:8" ht="18.75" x14ac:dyDescent="0.2">
      <c r="A17" s="84" t="s">
        <v>349</v>
      </c>
      <c r="B17" s="61"/>
      <c r="C17" s="61"/>
      <c r="D17" s="85"/>
      <c r="E17" s="86"/>
      <c r="F17" s="85"/>
      <c r="G17" s="87"/>
    </row>
    <row r="18" spans="1:8" ht="18.75" x14ac:dyDescent="0.2">
      <c r="A18" s="84" t="s">
        <v>350</v>
      </c>
      <c r="B18" s="61"/>
      <c r="C18" s="61"/>
      <c r="D18" s="89"/>
      <c r="E18" s="90"/>
      <c r="F18" s="89"/>
      <c r="G18" s="91"/>
    </row>
    <row r="19" spans="1:8" ht="18.75" x14ac:dyDescent="0.2">
      <c r="A19" s="55"/>
      <c r="B19" s="55"/>
      <c r="C19" s="55"/>
      <c r="D19" s="92"/>
      <c r="E19" s="92"/>
      <c r="F19" s="92"/>
      <c r="G19" s="56"/>
    </row>
    <row r="20" spans="1:8" ht="18.75" x14ac:dyDescent="0.2">
      <c r="A20" s="84"/>
      <c r="B20" s="74"/>
      <c r="C20" s="61"/>
      <c r="D20" s="93"/>
      <c r="E20" s="93"/>
      <c r="F20" s="93"/>
      <c r="G20" s="56"/>
    </row>
    <row r="21" spans="1:8" ht="18.75" customHeight="1" x14ac:dyDescent="0.3">
      <c r="A21" s="94" t="s">
        <v>351</v>
      </c>
      <c r="B21" s="95"/>
      <c r="C21" s="210" t="s">
        <v>386</v>
      </c>
      <c r="D21" s="210"/>
      <c r="E21" s="210"/>
      <c r="F21" s="210"/>
      <c r="G21" s="96"/>
    </row>
    <row r="22" spans="1:8" ht="18.75" x14ac:dyDescent="0.3">
      <c r="A22" s="97"/>
      <c r="B22" s="95"/>
      <c r="C22" s="98"/>
      <c r="D22" s="99"/>
      <c r="E22" s="99"/>
      <c r="F22" s="99"/>
      <c r="G22" s="96"/>
    </row>
    <row r="23" spans="1:8" ht="18.75" x14ac:dyDescent="0.3">
      <c r="A23" s="97"/>
      <c r="B23" s="100"/>
      <c r="C23" s="98"/>
      <c r="D23" s="99"/>
      <c r="E23" s="99"/>
      <c r="F23" s="99"/>
      <c r="G23" s="96"/>
    </row>
    <row r="24" spans="1:8" ht="18.75" x14ac:dyDescent="0.3">
      <c r="A24" s="97">
        <v>1</v>
      </c>
      <c r="B24" s="101" t="s">
        <v>352</v>
      </c>
      <c r="C24" s="102"/>
      <c r="D24" s="99"/>
      <c r="E24" s="99"/>
      <c r="F24" s="99"/>
      <c r="G24" s="96"/>
    </row>
    <row r="25" spans="1:8" ht="34.5" customHeight="1" x14ac:dyDescent="0.2">
      <c r="A25" s="97"/>
      <c r="B25" s="211"/>
      <c r="C25" s="211"/>
      <c r="D25" s="211"/>
      <c r="E25" s="211"/>
      <c r="F25" s="211"/>
      <c r="G25" s="211"/>
      <c r="H25" s="211"/>
    </row>
    <row r="26" spans="1:8" ht="15" x14ac:dyDescent="0.2">
      <c r="A26" s="53"/>
      <c r="B26" s="54"/>
      <c r="C26" s="55"/>
      <c r="D26" s="55"/>
      <c r="E26" s="55"/>
      <c r="F26" s="55"/>
      <c r="G26" s="56"/>
    </row>
    <row r="27" spans="1:8" ht="18.75" x14ac:dyDescent="0.2">
      <c r="A27" s="84">
        <v>2</v>
      </c>
      <c r="B27" s="103" t="s">
        <v>353</v>
      </c>
      <c r="C27" s="61"/>
      <c r="D27" s="104"/>
      <c r="E27" s="104"/>
      <c r="F27" s="104"/>
      <c r="G27" s="105"/>
    </row>
    <row r="28" spans="1:8" ht="18.75" customHeight="1" x14ac:dyDescent="0.2">
      <c r="A28" s="79"/>
      <c r="B28" s="211"/>
      <c r="C28" s="211"/>
      <c r="D28" s="211"/>
      <c r="E28" s="211"/>
      <c r="F28" s="211"/>
      <c r="G28" s="56"/>
    </row>
    <row r="29" spans="1:8" ht="18.75" x14ac:dyDescent="0.2">
      <c r="A29" s="106"/>
      <c r="B29" s="107"/>
      <c r="C29" s="107"/>
      <c r="D29" s="107"/>
      <c r="E29" s="107"/>
      <c r="F29" s="107"/>
      <c r="G29" s="108"/>
    </row>
    <row r="30" spans="1:8" ht="18.75" x14ac:dyDescent="0.2">
      <c r="A30" s="75">
        <v>3</v>
      </c>
      <c r="B30" s="109" t="s">
        <v>354</v>
      </c>
      <c r="C30" s="110"/>
      <c r="D30" s="110"/>
      <c r="E30" s="110"/>
      <c r="F30" s="110"/>
      <c r="G30" s="56"/>
    </row>
    <row r="33" spans="1:8" ht="16.5" x14ac:dyDescent="0.2">
      <c r="A33" s="113" t="s">
        <v>207</v>
      </c>
      <c r="B33" s="212" t="s">
        <v>355</v>
      </c>
      <c r="C33" s="213"/>
      <c r="D33" s="114" t="s">
        <v>356</v>
      </c>
      <c r="E33" s="115" t="s">
        <v>357</v>
      </c>
      <c r="F33" s="116"/>
      <c r="G33" s="115" t="s">
        <v>358</v>
      </c>
      <c r="H33" s="115" t="s">
        <v>359</v>
      </c>
    </row>
    <row r="34" spans="1:8" x14ac:dyDescent="0.2">
      <c r="A34" s="117" t="s">
        <v>360</v>
      </c>
      <c r="B34" s="118"/>
      <c r="C34" s="119"/>
      <c r="D34" s="120"/>
      <c r="E34" s="121"/>
      <c r="F34" s="122"/>
      <c r="G34" s="121"/>
      <c r="H34" s="121"/>
    </row>
    <row r="35" spans="1:8" ht="15" x14ac:dyDescent="0.25">
      <c r="A35" s="123">
        <v>1</v>
      </c>
      <c r="B35" s="204" t="s">
        <v>230</v>
      </c>
      <c r="C35" s="204"/>
      <c r="D35" s="124">
        <f>BOQ!K60</f>
        <v>0</v>
      </c>
      <c r="E35" s="125"/>
      <c r="F35" s="126"/>
      <c r="G35" s="127" t="s">
        <v>361</v>
      </c>
      <c r="H35" s="127" t="s">
        <v>361</v>
      </c>
    </row>
    <row r="36" spans="1:8" ht="15" x14ac:dyDescent="0.25">
      <c r="A36" s="123"/>
      <c r="B36" s="214"/>
      <c r="C36" s="214"/>
      <c r="D36" s="124"/>
      <c r="E36" s="125"/>
      <c r="F36" s="126"/>
      <c r="G36" s="127"/>
      <c r="H36" s="127"/>
    </row>
    <row r="37" spans="1:8" ht="15" x14ac:dyDescent="0.25">
      <c r="A37" s="123">
        <v>2</v>
      </c>
      <c r="B37" s="204" t="s">
        <v>231</v>
      </c>
      <c r="C37" s="204"/>
      <c r="D37" s="124">
        <f>BOQ!K110</f>
        <v>0</v>
      </c>
      <c r="E37" s="125"/>
      <c r="F37" s="126"/>
      <c r="G37" s="127" t="s">
        <v>361</v>
      </c>
      <c r="H37" s="127" t="s">
        <v>361</v>
      </c>
    </row>
    <row r="38" spans="1:8" ht="15" x14ac:dyDescent="0.25">
      <c r="A38" s="123"/>
      <c r="B38" s="214"/>
      <c r="C38" s="214"/>
      <c r="D38" s="124"/>
      <c r="E38" s="125"/>
      <c r="F38" s="126"/>
      <c r="G38" s="127"/>
      <c r="H38" s="127"/>
    </row>
    <row r="39" spans="1:8" ht="15" x14ac:dyDescent="0.25">
      <c r="A39" s="123">
        <v>3</v>
      </c>
      <c r="B39" s="204" t="s">
        <v>232</v>
      </c>
      <c r="C39" s="204"/>
      <c r="D39" s="124">
        <f>BOQ!K161</f>
        <v>0</v>
      </c>
      <c r="E39" s="125"/>
      <c r="F39" s="126"/>
      <c r="G39" s="127" t="s">
        <v>361</v>
      </c>
      <c r="H39" s="127" t="s">
        <v>361</v>
      </c>
    </row>
    <row r="40" spans="1:8" ht="15" x14ac:dyDescent="0.25">
      <c r="A40" s="123"/>
      <c r="B40" s="214"/>
      <c r="C40" s="214"/>
      <c r="D40" s="124"/>
      <c r="E40" s="125"/>
      <c r="F40" s="126"/>
      <c r="G40" s="127"/>
      <c r="H40" s="127"/>
    </row>
    <row r="41" spans="1:8" ht="14.45" customHeight="1" x14ac:dyDescent="0.25">
      <c r="A41" s="123">
        <v>4</v>
      </c>
      <c r="B41" s="204" t="s">
        <v>233</v>
      </c>
      <c r="C41" s="204"/>
      <c r="D41" s="124">
        <f>BOQ!K231</f>
        <v>0</v>
      </c>
      <c r="E41" s="125"/>
      <c r="F41" s="126"/>
      <c r="G41" s="127" t="s">
        <v>361</v>
      </c>
      <c r="H41" s="127" t="s">
        <v>361</v>
      </c>
    </row>
    <row r="42" spans="1:8" ht="15" x14ac:dyDescent="0.25">
      <c r="A42" s="123"/>
      <c r="B42" s="214"/>
      <c r="C42" s="214"/>
      <c r="D42" s="124"/>
      <c r="E42" s="125"/>
      <c r="F42" s="126"/>
      <c r="G42" s="127"/>
      <c r="H42" s="127"/>
    </row>
    <row r="43" spans="1:8" ht="15" x14ac:dyDescent="0.25">
      <c r="A43" s="123">
        <v>5</v>
      </c>
      <c r="B43" s="204" t="s">
        <v>234</v>
      </c>
      <c r="C43" s="204"/>
      <c r="D43" s="124">
        <f>BOQ!K288</f>
        <v>0</v>
      </c>
      <c r="E43" s="125"/>
      <c r="F43" s="126"/>
      <c r="G43" s="127" t="s">
        <v>361</v>
      </c>
      <c r="H43" s="127" t="s">
        <v>361</v>
      </c>
    </row>
    <row r="44" spans="1:8" ht="15" x14ac:dyDescent="0.25">
      <c r="A44" s="123"/>
      <c r="B44" s="214"/>
      <c r="C44" s="214"/>
      <c r="D44" s="124"/>
      <c r="E44" s="125"/>
      <c r="F44" s="126"/>
      <c r="G44" s="127"/>
      <c r="H44" s="127"/>
    </row>
    <row r="45" spans="1:8" ht="15" x14ac:dyDescent="0.25">
      <c r="A45" s="123">
        <v>6</v>
      </c>
      <c r="B45" s="204" t="s">
        <v>281</v>
      </c>
      <c r="C45" s="204"/>
      <c r="D45" s="124">
        <f>BOQ!K388</f>
        <v>0</v>
      </c>
      <c r="E45" s="125"/>
      <c r="F45" s="126"/>
      <c r="G45" s="127" t="s">
        <v>361</v>
      </c>
      <c r="H45" s="127" t="s">
        <v>361</v>
      </c>
    </row>
    <row r="46" spans="1:8" ht="15" x14ac:dyDescent="0.25">
      <c r="A46" s="123"/>
      <c r="B46" s="214"/>
      <c r="C46" s="214"/>
      <c r="D46" s="124"/>
      <c r="E46" s="125"/>
      <c r="F46" s="126"/>
      <c r="G46" s="127"/>
      <c r="H46" s="127"/>
    </row>
    <row r="47" spans="1:8" ht="15" x14ac:dyDescent="0.25">
      <c r="A47" s="123">
        <v>7</v>
      </c>
      <c r="B47" s="204" t="s">
        <v>385</v>
      </c>
      <c r="C47" s="204"/>
      <c r="D47" s="124">
        <f>BOQ!K407</f>
        <v>0</v>
      </c>
      <c r="E47" s="125"/>
      <c r="F47" s="126"/>
      <c r="G47" s="127" t="s">
        <v>361</v>
      </c>
      <c r="H47" s="127" t="s">
        <v>361</v>
      </c>
    </row>
    <row r="48" spans="1:8" ht="15" x14ac:dyDescent="0.25">
      <c r="A48" s="123"/>
      <c r="B48" s="216"/>
      <c r="C48" s="217"/>
      <c r="D48" s="124"/>
      <c r="E48" s="125"/>
      <c r="F48" s="126"/>
      <c r="G48" s="127"/>
      <c r="H48" s="127"/>
    </row>
    <row r="49" spans="1:9" ht="15" x14ac:dyDescent="0.25">
      <c r="A49" s="123">
        <v>8</v>
      </c>
      <c r="B49" s="204" t="s">
        <v>427</v>
      </c>
      <c r="C49" s="204"/>
      <c r="D49" s="124">
        <f>BOQ!K416</f>
        <v>0</v>
      </c>
      <c r="E49" s="125"/>
      <c r="F49" s="126"/>
      <c r="G49" s="127" t="s">
        <v>361</v>
      </c>
      <c r="H49" s="127"/>
    </row>
    <row r="50" spans="1:9" ht="15" x14ac:dyDescent="0.25">
      <c r="A50" s="128"/>
      <c r="B50" s="218"/>
      <c r="C50" s="218"/>
      <c r="D50" s="129"/>
      <c r="E50" s="130"/>
      <c r="F50" s="122"/>
      <c r="G50" s="131"/>
      <c r="H50" s="131"/>
    </row>
    <row r="51" spans="1:9" ht="15" x14ac:dyDescent="0.25">
      <c r="A51" s="123">
        <v>9</v>
      </c>
      <c r="B51" s="204" t="s">
        <v>426</v>
      </c>
      <c r="C51" s="204"/>
      <c r="D51" s="129">
        <f>SPARES!K42</f>
        <v>0</v>
      </c>
      <c r="E51" s="130"/>
      <c r="F51" s="122"/>
      <c r="G51" s="131"/>
      <c r="H51" s="131"/>
    </row>
    <row r="52" spans="1:9" ht="15" x14ac:dyDescent="0.25">
      <c r="A52" s="128"/>
      <c r="B52" s="220"/>
      <c r="C52" s="221"/>
      <c r="D52" s="129"/>
      <c r="E52" s="130"/>
      <c r="F52" s="122"/>
      <c r="G52" s="131"/>
      <c r="H52" s="131"/>
    </row>
    <row r="53" spans="1:9" ht="15" x14ac:dyDescent="0.25">
      <c r="A53" s="128"/>
      <c r="B53" s="219" t="s">
        <v>362</v>
      </c>
      <c r="C53" s="219"/>
      <c r="D53" s="132">
        <f>SUM(D35:D51)</f>
        <v>0</v>
      </c>
      <c r="E53" s="133"/>
      <c r="F53" s="122"/>
      <c r="G53" s="131"/>
      <c r="H53" s="131"/>
      <c r="I53" s="134"/>
    </row>
    <row r="54" spans="1:9" ht="15" x14ac:dyDescent="0.25">
      <c r="A54" s="135"/>
      <c r="B54" s="136"/>
      <c r="C54" s="136"/>
      <c r="D54" s="137"/>
      <c r="E54" s="122"/>
      <c r="F54" s="122"/>
      <c r="G54" s="138"/>
      <c r="H54" s="138"/>
      <c r="I54" s="134"/>
    </row>
    <row r="55" spans="1:9" x14ac:dyDescent="0.2">
      <c r="B55" s="88" t="s">
        <v>363</v>
      </c>
    </row>
    <row r="57" spans="1:9" x14ac:dyDescent="0.2">
      <c r="B57" s="88" t="s">
        <v>364</v>
      </c>
    </row>
    <row r="61" spans="1:9" ht="29.25" customHeight="1" x14ac:dyDescent="0.2">
      <c r="A61" s="215"/>
      <c r="B61" s="215"/>
      <c r="C61" s="215"/>
      <c r="D61" s="215"/>
      <c r="E61" s="215"/>
      <c r="F61" s="215"/>
      <c r="G61" s="215"/>
      <c r="H61" s="215"/>
    </row>
    <row r="62" spans="1:9" ht="14.25" x14ac:dyDescent="0.2">
      <c r="A62" s="139"/>
      <c r="B62" s="139"/>
      <c r="C62" s="139"/>
      <c r="D62" s="139"/>
      <c r="E62" s="139"/>
      <c r="F62" s="139"/>
      <c r="G62" s="140"/>
      <c r="H62" s="140"/>
    </row>
    <row r="63" spans="1:9" ht="14.25" x14ac:dyDescent="0.2">
      <c r="A63" s="139"/>
      <c r="B63" s="139"/>
      <c r="C63" s="139"/>
      <c r="D63" s="139"/>
      <c r="E63" s="139"/>
      <c r="F63" s="139"/>
      <c r="G63" s="140"/>
      <c r="H63" s="140"/>
    </row>
    <row r="64" spans="1:9" ht="14.25" x14ac:dyDescent="0.2">
      <c r="A64" s="139"/>
      <c r="B64" s="139"/>
      <c r="C64" s="139"/>
      <c r="D64" s="139"/>
      <c r="E64" s="139"/>
      <c r="F64" s="139"/>
      <c r="G64" s="140"/>
      <c r="H64" s="140"/>
    </row>
    <row r="65" spans="1:8" ht="14.25" x14ac:dyDescent="0.2">
      <c r="A65" s="141"/>
      <c r="B65" s="141"/>
      <c r="C65" s="142"/>
      <c r="D65" s="142"/>
      <c r="E65" s="141"/>
      <c r="F65" s="141"/>
      <c r="G65" s="143"/>
      <c r="H65" s="143"/>
    </row>
    <row r="66" spans="1:8" ht="14.25" x14ac:dyDescent="0.2">
      <c r="A66" s="141" t="s">
        <v>365</v>
      </c>
      <c r="B66" s="141"/>
      <c r="C66" s="142" t="s">
        <v>366</v>
      </c>
      <c r="D66" s="142"/>
      <c r="E66" s="141"/>
      <c r="F66" s="141" t="s">
        <v>367</v>
      </c>
      <c r="G66" s="143"/>
      <c r="H66" s="143"/>
    </row>
    <row r="67" spans="1:8" ht="14.25" x14ac:dyDescent="0.2">
      <c r="A67" s="141" t="s">
        <v>368</v>
      </c>
      <c r="B67" s="141"/>
      <c r="C67" s="142" t="s">
        <v>369</v>
      </c>
      <c r="D67" s="142"/>
      <c r="E67" s="141"/>
      <c r="F67" s="141" t="s">
        <v>370</v>
      </c>
      <c r="G67" s="143"/>
      <c r="H67" s="143"/>
    </row>
    <row r="68" spans="1:8" ht="14.25" x14ac:dyDescent="0.2">
      <c r="A68" s="141" t="s">
        <v>371</v>
      </c>
      <c r="B68" s="141"/>
      <c r="C68" s="142"/>
      <c r="D68" s="142"/>
      <c r="E68" s="141"/>
      <c r="F68" s="141" t="s">
        <v>371</v>
      </c>
      <c r="G68" s="143"/>
      <c r="H68" s="143"/>
    </row>
    <row r="69" spans="1:8" ht="14.25" x14ac:dyDescent="0.2">
      <c r="A69" s="141" t="s">
        <v>372</v>
      </c>
      <c r="B69" s="141"/>
      <c r="C69" s="141" t="str">
        <f>A69</f>
        <v xml:space="preserve">Date: </v>
      </c>
      <c r="D69" s="142"/>
      <c r="E69" s="141"/>
      <c r="F69" s="141" t="str">
        <f>C69</f>
        <v xml:space="preserve">Date: </v>
      </c>
      <c r="G69" s="143"/>
      <c r="H69" s="143"/>
    </row>
    <row r="70" spans="1:8" ht="14.25" x14ac:dyDescent="0.2">
      <c r="A70" s="141"/>
      <c r="B70" s="141"/>
      <c r="C70" s="142"/>
      <c r="D70" s="142"/>
      <c r="E70" s="141"/>
      <c r="F70" s="141"/>
      <c r="G70" s="143"/>
      <c r="H70" s="143"/>
    </row>
    <row r="71" spans="1:8" ht="14.25" x14ac:dyDescent="0.2">
      <c r="A71" s="141"/>
      <c r="B71" s="141"/>
      <c r="C71" s="142"/>
      <c r="D71" s="142"/>
      <c r="E71" s="141"/>
      <c r="F71" s="141"/>
      <c r="G71" s="143"/>
      <c r="H71" s="143"/>
    </row>
    <row r="72" spans="1:8" ht="14.25" x14ac:dyDescent="0.2">
      <c r="A72" s="141" t="s">
        <v>373</v>
      </c>
      <c r="B72" s="141"/>
      <c r="C72" s="142" t="s">
        <v>373</v>
      </c>
      <c r="D72" s="142"/>
      <c r="E72" s="141"/>
      <c r="F72" s="141" t="s">
        <v>373</v>
      </c>
      <c r="G72" s="143"/>
      <c r="H72" s="143"/>
    </row>
    <row r="73" spans="1:8" ht="14.25" x14ac:dyDescent="0.2">
      <c r="A73" s="141"/>
      <c r="B73" s="141"/>
      <c r="C73" s="142"/>
      <c r="D73" s="142"/>
      <c r="E73" s="141"/>
      <c r="F73" s="141"/>
      <c r="G73" s="143"/>
      <c r="H73" s="143"/>
    </row>
    <row r="74" spans="1:8" ht="14.25" x14ac:dyDescent="0.2">
      <c r="A74" s="141"/>
      <c r="B74" s="141"/>
      <c r="C74" s="142"/>
      <c r="D74" s="142"/>
      <c r="E74" s="141"/>
      <c r="F74" s="141"/>
      <c r="G74" s="143"/>
      <c r="H74" s="143"/>
    </row>
  </sheetData>
  <mergeCells count="27">
    <mergeCell ref="A61:H61"/>
    <mergeCell ref="B48:C48"/>
    <mergeCell ref="B49:C49"/>
    <mergeCell ref="B50:C50"/>
    <mergeCell ref="B53:C53"/>
    <mergeCell ref="B51:C51"/>
    <mergeCell ref="B52:C52"/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D12:F12"/>
    <mergeCell ref="D13:F13"/>
    <mergeCell ref="D14:G14"/>
    <mergeCell ref="C21:F21"/>
    <mergeCell ref="B25:H25"/>
    <mergeCell ref="B28:F28"/>
    <mergeCell ref="B33:C33"/>
    <mergeCell ref="B35:C35"/>
    <mergeCell ref="B36:C36"/>
    <mergeCell ref="B37:C37"/>
    <mergeCell ref="B38:C38"/>
  </mergeCells>
  <pageMargins left="0.7" right="0.7" top="0.75" bottom="0.75" header="0.3" footer="0.3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7"/>
  <sheetViews>
    <sheetView showGridLines="0" tabSelected="1" zoomScale="115" zoomScaleNormal="115" zoomScaleSheetLayoutView="115" workbookViewId="0">
      <pane ySplit="1" topLeftCell="A108" activePane="bottomLeft" state="frozen"/>
      <selection activeCell="B409" sqref="B409"/>
      <selection pane="bottomLeft" activeCell="E124" sqref="E124"/>
    </sheetView>
  </sheetViews>
  <sheetFormatPr defaultRowHeight="12.75" x14ac:dyDescent="0.2"/>
  <cols>
    <col min="1" max="1" width="6.7109375" style="1" bestFit="1" customWidth="1"/>
    <col min="2" max="2" width="59.140625" style="9" customWidth="1"/>
    <col min="3" max="3" width="10.28515625" style="192" bestFit="1" customWidth="1"/>
    <col min="4" max="4" width="8.140625" style="1" bestFit="1" customWidth="1"/>
    <col min="5" max="5" width="12.85546875" style="14" bestFit="1" customWidth="1"/>
    <col min="6" max="6" width="12.85546875" style="14" customWidth="1"/>
    <col min="7" max="7" width="19.5703125" style="14" customWidth="1"/>
    <col min="8" max="8" width="55.5703125" style="14" bestFit="1" customWidth="1"/>
    <col min="9" max="9" width="12.85546875" style="37" customWidth="1"/>
    <col min="10" max="10" width="14" style="37" bestFit="1" customWidth="1"/>
    <col min="11" max="11" width="15.85546875" style="41" customWidth="1"/>
    <col min="12" max="12" width="4" style="11" bestFit="1" customWidth="1"/>
    <col min="13" max="13" width="10.28515625" style="11" customWidth="1"/>
    <col min="14" max="14" width="5" style="11" bestFit="1" customWidth="1"/>
    <col min="15" max="16384" width="9.140625" style="11"/>
  </cols>
  <sheetData>
    <row r="1" spans="1:11" s="22" customFormat="1" ht="25.5" x14ac:dyDescent="0.2">
      <c r="A1" s="20" t="s">
        <v>207</v>
      </c>
      <c r="B1" s="20" t="s">
        <v>0</v>
      </c>
      <c r="C1" s="176" t="s">
        <v>2</v>
      </c>
      <c r="D1" s="20" t="s">
        <v>1</v>
      </c>
      <c r="E1" s="21" t="s">
        <v>205</v>
      </c>
      <c r="F1" s="21" t="s">
        <v>228</v>
      </c>
      <c r="G1" s="21" t="s">
        <v>235</v>
      </c>
      <c r="H1" s="21" t="s">
        <v>206</v>
      </c>
      <c r="I1" s="34" t="s">
        <v>15</v>
      </c>
      <c r="J1" s="34" t="s">
        <v>229</v>
      </c>
      <c r="K1" s="34" t="s">
        <v>14</v>
      </c>
    </row>
    <row r="2" spans="1:11" ht="20.100000000000001" customHeight="1" x14ac:dyDescent="0.2">
      <c r="A2" s="2"/>
      <c r="B2" s="4"/>
      <c r="C2" s="177"/>
      <c r="D2" s="2"/>
      <c r="E2" s="12"/>
      <c r="F2" s="12"/>
      <c r="G2" s="12"/>
      <c r="H2" s="12"/>
      <c r="I2" s="35"/>
      <c r="J2" s="35"/>
      <c r="K2" s="35"/>
    </row>
    <row r="3" spans="1:11" ht="20.100000000000001" customHeight="1" x14ac:dyDescent="0.2">
      <c r="A3" s="3"/>
      <c r="B3" s="5" t="s">
        <v>3</v>
      </c>
      <c r="C3" s="178"/>
      <c r="D3" s="3"/>
      <c r="E3" s="13"/>
      <c r="F3" s="13"/>
      <c r="G3" s="13"/>
      <c r="H3" s="13"/>
      <c r="I3" s="33"/>
      <c r="J3" s="33"/>
      <c r="K3" s="33"/>
    </row>
    <row r="4" spans="1:11" ht="20.100000000000001" customHeight="1" x14ac:dyDescent="0.2">
      <c r="A4" s="3">
        <v>1.1000000000000001</v>
      </c>
      <c r="B4" s="5" t="s">
        <v>4</v>
      </c>
      <c r="C4" s="178"/>
      <c r="D4" s="3"/>
      <c r="E4" s="13"/>
      <c r="F4" s="13"/>
      <c r="G4" s="13"/>
      <c r="H4" s="13"/>
      <c r="I4" s="33"/>
      <c r="J4" s="33"/>
      <c r="K4" s="33"/>
    </row>
    <row r="5" spans="1:11" ht="20.100000000000001" customHeight="1" x14ac:dyDescent="0.2">
      <c r="A5" s="3"/>
      <c r="B5" s="7" t="s">
        <v>5</v>
      </c>
      <c r="C5" s="178"/>
      <c r="D5" s="3"/>
      <c r="E5" s="13"/>
      <c r="F5" s="13"/>
      <c r="G5" s="13"/>
      <c r="H5" s="13"/>
      <c r="I5" s="33"/>
      <c r="J5" s="33"/>
      <c r="K5" s="33"/>
    </row>
    <row r="6" spans="1:11" ht="20.100000000000001" customHeight="1" x14ac:dyDescent="0.2">
      <c r="A6" s="3"/>
      <c r="B6" s="6" t="s">
        <v>212</v>
      </c>
      <c r="C6" s="178"/>
      <c r="D6" s="3"/>
      <c r="E6" s="13"/>
      <c r="F6" s="13"/>
      <c r="G6" s="13"/>
      <c r="H6" s="13"/>
      <c r="I6" s="33"/>
      <c r="J6" s="33"/>
      <c r="K6" s="33"/>
    </row>
    <row r="7" spans="1:11" ht="20.100000000000001" customHeight="1" x14ac:dyDescent="0.2">
      <c r="A7" s="3"/>
      <c r="B7" s="6" t="s">
        <v>210</v>
      </c>
      <c r="C7" s="178"/>
      <c r="D7" s="3"/>
      <c r="E7" s="13"/>
      <c r="F7" s="13"/>
      <c r="G7" s="13"/>
      <c r="H7" s="13"/>
      <c r="I7" s="33"/>
      <c r="J7" s="33"/>
      <c r="K7" s="33"/>
    </row>
    <row r="8" spans="1:11" ht="20.100000000000001" customHeight="1" x14ac:dyDescent="0.2">
      <c r="A8" s="3"/>
      <c r="B8" s="6" t="s">
        <v>11</v>
      </c>
      <c r="C8" s="178"/>
      <c r="D8" s="3"/>
      <c r="E8" s="13"/>
      <c r="F8" s="13"/>
      <c r="G8" s="13"/>
      <c r="H8" s="13"/>
      <c r="I8" s="33"/>
      <c r="J8" s="33"/>
      <c r="K8" s="33"/>
    </row>
    <row r="9" spans="1:11" ht="20.100000000000001" customHeight="1" x14ac:dyDescent="0.2">
      <c r="A9" s="3"/>
      <c r="B9" s="6" t="s">
        <v>209</v>
      </c>
      <c r="C9" s="178"/>
      <c r="D9" s="3"/>
      <c r="E9" s="13"/>
      <c r="F9" s="13"/>
      <c r="G9" s="13"/>
      <c r="H9" s="13"/>
      <c r="I9" s="33"/>
      <c r="J9" s="33"/>
      <c r="K9" s="33"/>
    </row>
    <row r="10" spans="1:11" ht="20.100000000000001" customHeight="1" x14ac:dyDescent="0.2">
      <c r="A10" s="3"/>
      <c r="B10" s="6" t="s">
        <v>8</v>
      </c>
      <c r="C10" s="178"/>
      <c r="D10" s="3"/>
      <c r="E10" s="13"/>
      <c r="F10" s="13"/>
      <c r="G10" s="13"/>
      <c r="H10" s="13"/>
      <c r="I10" s="33"/>
      <c r="J10" s="33"/>
      <c r="K10" s="33"/>
    </row>
    <row r="11" spans="1:11" ht="20.100000000000001" customHeight="1" x14ac:dyDescent="0.2">
      <c r="A11" s="3"/>
      <c r="B11" s="6" t="s">
        <v>6</v>
      </c>
      <c r="C11" s="178"/>
      <c r="D11" s="3"/>
      <c r="E11" s="13"/>
      <c r="F11" s="13"/>
      <c r="G11" s="13"/>
      <c r="H11" s="13"/>
      <c r="I11" s="33"/>
      <c r="J11" s="33"/>
      <c r="K11" s="33"/>
    </row>
    <row r="12" spans="1:11" ht="20.100000000000001" customHeight="1" x14ac:dyDescent="0.2">
      <c r="A12" s="3"/>
      <c r="B12" s="6" t="s">
        <v>9</v>
      </c>
      <c r="C12" s="178"/>
      <c r="D12" s="3"/>
      <c r="E12" s="13"/>
      <c r="F12" s="13"/>
      <c r="G12" s="13"/>
      <c r="H12" s="13"/>
      <c r="I12" s="33"/>
      <c r="J12" s="33"/>
      <c r="K12" s="33"/>
    </row>
    <row r="13" spans="1:11" ht="20.100000000000001" customHeight="1" x14ac:dyDescent="0.2">
      <c r="A13" s="3"/>
      <c r="B13" s="6" t="s">
        <v>7</v>
      </c>
      <c r="C13" s="178"/>
      <c r="D13" s="3"/>
      <c r="E13" s="13"/>
      <c r="F13" s="13"/>
      <c r="G13" s="13"/>
      <c r="H13" s="13"/>
      <c r="I13" s="33"/>
      <c r="J13" s="33"/>
      <c r="K13" s="33"/>
    </row>
    <row r="14" spans="1:11" ht="20.100000000000001" customHeight="1" x14ac:dyDescent="0.2">
      <c r="A14" s="3"/>
      <c r="B14" s="6" t="s">
        <v>211</v>
      </c>
      <c r="C14" s="178"/>
      <c r="D14" s="3"/>
      <c r="E14" s="13"/>
      <c r="F14" s="13"/>
      <c r="G14" s="13"/>
      <c r="H14" s="13"/>
      <c r="I14" s="33"/>
      <c r="J14" s="33"/>
      <c r="K14" s="33"/>
    </row>
    <row r="15" spans="1:11" ht="20.100000000000001" customHeight="1" x14ac:dyDescent="0.2">
      <c r="A15" s="3"/>
      <c r="B15" s="6" t="s">
        <v>10</v>
      </c>
      <c r="C15" s="178"/>
      <c r="D15" s="3"/>
      <c r="E15" s="13"/>
      <c r="F15" s="13"/>
      <c r="G15" s="13"/>
      <c r="H15" s="13"/>
      <c r="I15" s="33"/>
      <c r="J15" s="33"/>
      <c r="K15" s="33"/>
    </row>
    <row r="16" spans="1:11" ht="20.100000000000001" customHeight="1" x14ac:dyDescent="0.2">
      <c r="A16" s="3"/>
      <c r="B16" s="6" t="s">
        <v>410</v>
      </c>
      <c r="C16" s="178"/>
      <c r="D16" s="3"/>
      <c r="E16" s="13"/>
      <c r="F16" s="13"/>
      <c r="G16" s="13"/>
      <c r="H16" s="13"/>
      <c r="I16" s="33"/>
      <c r="J16" s="33"/>
      <c r="K16" s="33"/>
    </row>
    <row r="17" spans="1:11" ht="20.100000000000001" customHeight="1" x14ac:dyDescent="0.2">
      <c r="A17" s="3"/>
      <c r="B17" s="6" t="s">
        <v>208</v>
      </c>
      <c r="C17" s="178"/>
      <c r="D17" s="3"/>
      <c r="E17" s="13"/>
      <c r="F17" s="13"/>
      <c r="G17" s="13"/>
      <c r="H17" s="13"/>
      <c r="I17" s="33"/>
      <c r="J17" s="33"/>
      <c r="K17" s="33"/>
    </row>
    <row r="18" spans="1:11" ht="20.100000000000001" customHeight="1" x14ac:dyDescent="0.2">
      <c r="A18" s="3"/>
      <c r="B18" s="6"/>
      <c r="C18" s="178"/>
      <c r="D18" s="3"/>
      <c r="E18" s="13"/>
      <c r="F18" s="13"/>
      <c r="G18" s="13"/>
      <c r="H18" s="13"/>
      <c r="I18" s="33"/>
      <c r="J18" s="33"/>
      <c r="K18" s="33"/>
    </row>
    <row r="19" spans="1:11" ht="20.100000000000001" customHeight="1" x14ac:dyDescent="0.2">
      <c r="A19" s="222"/>
      <c r="B19" s="223"/>
      <c r="C19" s="223"/>
      <c r="D19" s="223"/>
      <c r="E19" s="27"/>
      <c r="F19" s="27"/>
      <c r="G19" s="27"/>
      <c r="H19" s="27"/>
      <c r="I19" s="38"/>
      <c r="J19" s="224"/>
      <c r="K19" s="224"/>
    </row>
    <row r="20" spans="1:11" ht="20.100000000000001" customHeight="1" x14ac:dyDescent="0.2">
      <c r="A20" s="226"/>
      <c r="B20" s="226"/>
      <c r="C20" s="226"/>
      <c r="D20" s="226"/>
      <c r="E20" s="30"/>
      <c r="F20" s="30"/>
      <c r="G20" s="30"/>
      <c r="H20" s="30"/>
      <c r="I20" s="39"/>
      <c r="J20" s="225"/>
      <c r="K20" s="225"/>
    </row>
    <row r="21" spans="1:11" ht="20.100000000000001" customHeight="1" x14ac:dyDescent="0.2">
      <c r="A21" s="2"/>
      <c r="B21" s="4"/>
      <c r="C21" s="177"/>
      <c r="D21" s="2"/>
      <c r="E21" s="12"/>
      <c r="F21" s="12"/>
      <c r="G21" s="12"/>
      <c r="H21" s="12"/>
      <c r="I21" s="35"/>
      <c r="J21" s="35"/>
      <c r="K21" s="35"/>
    </row>
    <row r="22" spans="1:11" ht="20.100000000000001" customHeight="1" x14ac:dyDescent="0.2">
      <c r="A22" s="3"/>
      <c r="B22" s="5" t="s">
        <v>34</v>
      </c>
      <c r="C22" s="179"/>
      <c r="D22" s="3"/>
      <c r="E22" s="13"/>
      <c r="F22" s="13"/>
      <c r="G22" s="13"/>
      <c r="H22" s="13"/>
      <c r="I22" s="33"/>
      <c r="J22" s="33"/>
      <c r="K22" s="33"/>
    </row>
    <row r="23" spans="1:11" ht="20.100000000000001" customHeight="1" x14ac:dyDescent="0.2">
      <c r="A23" s="16">
        <v>2.1</v>
      </c>
      <c r="B23" s="17" t="s">
        <v>220</v>
      </c>
      <c r="C23" s="180"/>
      <c r="D23" s="18"/>
      <c r="E23" s="19"/>
      <c r="F23" s="19"/>
      <c r="G23" s="19"/>
      <c r="H23" s="19"/>
      <c r="I23" s="36"/>
      <c r="J23" s="36"/>
      <c r="K23" s="36"/>
    </row>
    <row r="24" spans="1:11" ht="37.5" customHeight="1" x14ac:dyDescent="0.2">
      <c r="A24" s="3"/>
      <c r="B24" s="24" t="s">
        <v>392</v>
      </c>
      <c r="C24" s="181"/>
      <c r="D24" s="3"/>
      <c r="E24" s="13"/>
      <c r="F24" s="13"/>
      <c r="G24" s="13"/>
      <c r="H24" s="13"/>
      <c r="I24" s="33"/>
      <c r="J24" s="33"/>
      <c r="K24" s="33"/>
    </row>
    <row r="25" spans="1:11" ht="20.100000000000001" customHeight="1" x14ac:dyDescent="0.2">
      <c r="A25" s="3"/>
      <c r="B25" s="199" t="s">
        <v>30</v>
      </c>
      <c r="C25" s="182">
        <v>1</v>
      </c>
      <c r="D25" s="46" t="s">
        <v>12</v>
      </c>
      <c r="E25" s="47"/>
      <c r="F25" s="47"/>
      <c r="G25" s="47"/>
      <c r="H25" s="196" t="s">
        <v>437</v>
      </c>
      <c r="I25" s="48"/>
      <c r="J25" s="48"/>
      <c r="K25" s="48">
        <f>J25*C25</f>
        <v>0</v>
      </c>
    </row>
    <row r="26" spans="1:11" ht="20.100000000000001" customHeight="1" x14ac:dyDescent="0.2">
      <c r="A26" s="3"/>
      <c r="B26" s="45" t="s">
        <v>31</v>
      </c>
      <c r="C26" s="182">
        <v>1</v>
      </c>
      <c r="D26" s="46" t="s">
        <v>12</v>
      </c>
      <c r="E26" s="47"/>
      <c r="F26" s="47"/>
      <c r="G26" s="47"/>
      <c r="H26" s="196" t="s">
        <v>437</v>
      </c>
      <c r="I26" s="48"/>
      <c r="J26" s="48"/>
      <c r="K26" s="48">
        <f>J26*C26</f>
        <v>0</v>
      </c>
    </row>
    <row r="27" spans="1:11" ht="20.100000000000001" customHeight="1" x14ac:dyDescent="0.2">
      <c r="A27" s="3"/>
      <c r="B27" s="45" t="s">
        <v>32</v>
      </c>
      <c r="C27" s="182">
        <v>3</v>
      </c>
      <c r="D27" s="46" t="s">
        <v>12</v>
      </c>
      <c r="E27" s="47"/>
      <c r="F27" s="47"/>
      <c r="G27" s="47"/>
      <c r="H27" s="196" t="s">
        <v>437</v>
      </c>
      <c r="I27" s="48"/>
      <c r="J27" s="48"/>
      <c r="K27" s="48">
        <f>J27*C27</f>
        <v>0</v>
      </c>
    </row>
    <row r="28" spans="1:11" ht="20.100000000000001" customHeight="1" x14ac:dyDescent="0.2">
      <c r="A28" s="3"/>
      <c r="B28" s="199" t="s">
        <v>33</v>
      </c>
      <c r="C28" s="182">
        <v>1</v>
      </c>
      <c r="D28" s="46" t="s">
        <v>12</v>
      </c>
      <c r="E28" s="47"/>
      <c r="F28" s="47"/>
      <c r="G28" s="47"/>
      <c r="H28" s="196" t="s">
        <v>437</v>
      </c>
      <c r="I28" s="48"/>
      <c r="J28" s="48"/>
      <c r="K28" s="48">
        <f>J28*C28</f>
        <v>0</v>
      </c>
    </row>
    <row r="29" spans="1:11" ht="20.100000000000001" customHeight="1" x14ac:dyDescent="0.2">
      <c r="A29" s="3"/>
      <c r="B29" s="153"/>
      <c r="C29" s="183"/>
      <c r="D29" s="154"/>
      <c r="E29" s="155"/>
      <c r="F29" s="155"/>
      <c r="G29" s="155"/>
      <c r="H29" s="155"/>
      <c r="I29" s="156"/>
      <c r="J29" s="156"/>
      <c r="K29" s="156">
        <f>SUM(K25:K28)</f>
        <v>0</v>
      </c>
    </row>
    <row r="30" spans="1:11" ht="20.100000000000001" customHeight="1" x14ac:dyDescent="0.2">
      <c r="A30" s="16">
        <v>2.2000000000000002</v>
      </c>
      <c r="B30" s="17" t="s">
        <v>219</v>
      </c>
      <c r="C30" s="180"/>
      <c r="D30" s="18"/>
      <c r="E30" s="19"/>
      <c r="F30" s="19"/>
      <c r="G30" s="19"/>
      <c r="H30" s="19"/>
      <c r="I30" s="36"/>
      <c r="J30" s="36"/>
      <c r="K30" s="36"/>
    </row>
    <row r="31" spans="1:11" ht="33" customHeight="1" x14ac:dyDescent="0.2">
      <c r="A31" s="3"/>
      <c r="B31" s="24" t="s">
        <v>393</v>
      </c>
      <c r="C31" s="183"/>
      <c r="D31" s="154"/>
      <c r="E31" s="155"/>
      <c r="F31" s="155"/>
      <c r="G31" s="155"/>
      <c r="H31" s="155"/>
      <c r="I31" s="156"/>
      <c r="J31" s="156"/>
      <c r="K31" s="156"/>
    </row>
    <row r="32" spans="1:11" ht="20.100000000000001" customHeight="1" x14ac:dyDescent="0.2">
      <c r="A32" s="3"/>
      <c r="B32" s="167" t="s">
        <v>403</v>
      </c>
      <c r="C32" s="184">
        <v>1</v>
      </c>
      <c r="D32" s="160" t="s">
        <v>12</v>
      </c>
      <c r="E32" s="158"/>
      <c r="F32" s="158"/>
      <c r="G32" s="158"/>
      <c r="H32" s="196" t="s">
        <v>437</v>
      </c>
      <c r="I32" s="159"/>
      <c r="J32" s="159"/>
      <c r="K32" s="48">
        <f>J32*C32</f>
        <v>0</v>
      </c>
    </row>
    <row r="33" spans="1:11" ht="20.100000000000001" customHeight="1" x14ac:dyDescent="0.2">
      <c r="A33" s="3"/>
      <c r="B33" s="157" t="s">
        <v>221</v>
      </c>
      <c r="C33" s="184">
        <v>0</v>
      </c>
      <c r="D33" s="160" t="s">
        <v>12</v>
      </c>
      <c r="E33" s="158"/>
      <c r="F33" s="158"/>
      <c r="G33" s="158"/>
      <c r="H33" s="196" t="s">
        <v>437</v>
      </c>
      <c r="I33" s="159"/>
      <c r="J33" s="159"/>
      <c r="K33" s="48">
        <f>J33*C33</f>
        <v>0</v>
      </c>
    </row>
    <row r="34" spans="1:11" ht="20.100000000000001" customHeight="1" x14ac:dyDescent="0.2">
      <c r="A34" s="3"/>
      <c r="B34" s="15"/>
      <c r="C34" s="181"/>
      <c r="D34" s="3"/>
      <c r="E34" s="13"/>
      <c r="F34" s="13"/>
      <c r="G34" s="13"/>
      <c r="H34" s="13"/>
      <c r="I34" s="33"/>
      <c r="J34" s="33"/>
      <c r="K34" s="33">
        <f>SUM(K32:K33)</f>
        <v>0</v>
      </c>
    </row>
    <row r="35" spans="1:11" ht="20.100000000000001" customHeight="1" x14ac:dyDescent="0.2">
      <c r="A35" s="16">
        <v>2.2999999999999998</v>
      </c>
      <c r="B35" s="17" t="s">
        <v>35</v>
      </c>
      <c r="C35" s="180"/>
      <c r="D35" s="18"/>
      <c r="E35" s="19"/>
      <c r="F35" s="19"/>
      <c r="G35" s="19"/>
      <c r="H35" s="19"/>
      <c r="I35" s="36"/>
      <c r="J35" s="36"/>
      <c r="K35" s="36"/>
    </row>
    <row r="36" spans="1:11" ht="36" customHeight="1" x14ac:dyDescent="0.2">
      <c r="A36" s="3"/>
      <c r="B36" s="24" t="s">
        <v>394</v>
      </c>
      <c r="C36" s="181"/>
      <c r="D36" s="3"/>
      <c r="E36" s="13"/>
      <c r="F36" s="13"/>
      <c r="G36" s="13"/>
      <c r="H36" s="13"/>
      <c r="I36" s="33"/>
      <c r="J36" s="33"/>
      <c r="K36" s="33"/>
    </row>
    <row r="37" spans="1:11" ht="20.100000000000001" customHeight="1" x14ac:dyDescent="0.2">
      <c r="A37" s="3"/>
      <c r="B37" s="45" t="s">
        <v>249</v>
      </c>
      <c r="C37" s="182">
        <v>3000</v>
      </c>
      <c r="D37" s="46" t="s">
        <v>13</v>
      </c>
      <c r="E37" s="47"/>
      <c r="F37" s="47"/>
      <c r="G37" s="47"/>
      <c r="H37" s="196" t="s">
        <v>437</v>
      </c>
      <c r="I37" s="48"/>
      <c r="J37" s="48"/>
      <c r="K37" s="48">
        <f t="shared" ref="K37:K48" si="0">J37*C37</f>
        <v>0</v>
      </c>
    </row>
    <row r="38" spans="1:11" ht="20.100000000000001" customHeight="1" x14ac:dyDescent="0.2">
      <c r="A38" s="3"/>
      <c r="B38" s="45" t="s">
        <v>250</v>
      </c>
      <c r="C38" s="182">
        <v>2500</v>
      </c>
      <c r="D38" s="46" t="s">
        <v>13</v>
      </c>
      <c r="E38" s="47"/>
      <c r="F38" s="47"/>
      <c r="G38" s="47"/>
      <c r="H38" s="196" t="s">
        <v>437</v>
      </c>
      <c r="I38" s="48"/>
      <c r="J38" s="48"/>
      <c r="K38" s="48">
        <f t="shared" si="0"/>
        <v>0</v>
      </c>
    </row>
    <row r="39" spans="1:11" ht="20.100000000000001" customHeight="1" x14ac:dyDescent="0.2">
      <c r="A39" s="3"/>
      <c r="B39" s="45" t="s">
        <v>251</v>
      </c>
      <c r="C39" s="182">
        <v>2000</v>
      </c>
      <c r="D39" s="46" t="s">
        <v>13</v>
      </c>
      <c r="E39" s="47"/>
      <c r="F39" s="47"/>
      <c r="G39" s="47"/>
      <c r="H39" s="196" t="s">
        <v>437</v>
      </c>
      <c r="I39" s="48"/>
      <c r="J39" s="48"/>
      <c r="K39" s="48">
        <f t="shared" si="0"/>
        <v>0</v>
      </c>
    </row>
    <row r="40" spans="1:11" ht="20.100000000000001" customHeight="1" x14ac:dyDescent="0.2">
      <c r="A40" s="3"/>
      <c r="B40" s="45" t="s">
        <v>252</v>
      </c>
      <c r="C40" s="182">
        <v>200</v>
      </c>
      <c r="D40" s="46" t="s">
        <v>13</v>
      </c>
      <c r="E40" s="47"/>
      <c r="F40" s="47"/>
      <c r="G40" s="47"/>
      <c r="H40" s="196" t="s">
        <v>437</v>
      </c>
      <c r="I40" s="48"/>
      <c r="J40" s="48"/>
      <c r="K40" s="48">
        <f t="shared" si="0"/>
        <v>0</v>
      </c>
    </row>
    <row r="41" spans="1:11" ht="20.100000000000001" customHeight="1" x14ac:dyDescent="0.2">
      <c r="A41" s="3"/>
      <c r="B41" s="45" t="s">
        <v>253</v>
      </c>
      <c r="C41" s="182">
        <v>100</v>
      </c>
      <c r="D41" s="46" t="s">
        <v>13</v>
      </c>
      <c r="E41" s="47"/>
      <c r="F41" s="47"/>
      <c r="G41" s="47"/>
      <c r="H41" s="196" t="s">
        <v>437</v>
      </c>
      <c r="I41" s="48"/>
      <c r="J41" s="48"/>
      <c r="K41" s="48">
        <f t="shared" si="0"/>
        <v>0</v>
      </c>
    </row>
    <row r="42" spans="1:11" ht="20.100000000000001" customHeight="1" x14ac:dyDescent="0.2">
      <c r="A42" s="3"/>
      <c r="B42" s="45" t="s">
        <v>254</v>
      </c>
      <c r="C42" s="182">
        <v>200</v>
      </c>
      <c r="D42" s="46" t="s">
        <v>13</v>
      </c>
      <c r="E42" s="47"/>
      <c r="F42" s="47"/>
      <c r="G42" s="47"/>
      <c r="H42" s="196" t="s">
        <v>437</v>
      </c>
      <c r="I42" s="48"/>
      <c r="J42" s="48"/>
      <c r="K42" s="48">
        <f t="shared" si="0"/>
        <v>0</v>
      </c>
    </row>
    <row r="43" spans="1:11" ht="20.100000000000001" customHeight="1" x14ac:dyDescent="0.2">
      <c r="A43" s="3"/>
      <c r="B43" s="45" t="s">
        <v>255</v>
      </c>
      <c r="C43" s="182">
        <v>1500</v>
      </c>
      <c r="D43" s="46" t="s">
        <v>13</v>
      </c>
      <c r="E43" s="47"/>
      <c r="F43" s="47"/>
      <c r="G43" s="47"/>
      <c r="H43" s="196" t="s">
        <v>437</v>
      </c>
      <c r="I43" s="48"/>
      <c r="J43" s="48"/>
      <c r="K43" s="48">
        <f t="shared" si="0"/>
        <v>0</v>
      </c>
    </row>
    <row r="44" spans="1:11" ht="20.100000000000001" customHeight="1" x14ac:dyDescent="0.2">
      <c r="A44" s="3"/>
      <c r="B44" s="45" t="s">
        <v>256</v>
      </c>
      <c r="C44" s="182">
        <v>150</v>
      </c>
      <c r="D44" s="46" t="s">
        <v>13</v>
      </c>
      <c r="E44" s="47"/>
      <c r="F44" s="47"/>
      <c r="G44" s="47"/>
      <c r="H44" s="196" t="s">
        <v>437</v>
      </c>
      <c r="I44" s="48"/>
      <c r="J44" s="48"/>
      <c r="K44" s="48">
        <f t="shared" si="0"/>
        <v>0</v>
      </c>
    </row>
    <row r="45" spans="1:11" ht="20.100000000000001" customHeight="1" x14ac:dyDescent="0.2">
      <c r="A45" s="3"/>
      <c r="B45" s="45" t="s">
        <v>257</v>
      </c>
      <c r="C45" s="182">
        <v>50</v>
      </c>
      <c r="D45" s="46" t="s">
        <v>13</v>
      </c>
      <c r="E45" s="47"/>
      <c r="F45" s="47"/>
      <c r="G45" s="47"/>
      <c r="H45" s="196" t="s">
        <v>437</v>
      </c>
      <c r="I45" s="48"/>
      <c r="J45" s="48"/>
      <c r="K45" s="48">
        <f t="shared" si="0"/>
        <v>0</v>
      </c>
    </row>
    <row r="46" spans="1:11" ht="20.100000000000001" customHeight="1" x14ac:dyDescent="0.2">
      <c r="A46" s="3"/>
      <c r="B46" s="45" t="s">
        <v>258</v>
      </c>
      <c r="C46" s="182">
        <v>500</v>
      </c>
      <c r="D46" s="46" t="s">
        <v>13</v>
      </c>
      <c r="E46" s="47"/>
      <c r="F46" s="47"/>
      <c r="G46" s="47"/>
      <c r="H46" s="196" t="s">
        <v>437</v>
      </c>
      <c r="I46" s="48"/>
      <c r="J46" s="48"/>
      <c r="K46" s="48">
        <f t="shared" si="0"/>
        <v>0</v>
      </c>
    </row>
    <row r="47" spans="1:11" ht="20.100000000000001" customHeight="1" x14ac:dyDescent="0.2">
      <c r="A47" s="3"/>
      <c r="B47" s="45" t="s">
        <v>259</v>
      </c>
      <c r="C47" s="182">
        <v>100</v>
      </c>
      <c r="D47" s="46" t="s">
        <v>13</v>
      </c>
      <c r="E47" s="47"/>
      <c r="F47" s="47"/>
      <c r="G47" s="47"/>
      <c r="H47" s="196" t="s">
        <v>437</v>
      </c>
      <c r="I47" s="48"/>
      <c r="J47" s="48"/>
      <c r="K47" s="48">
        <f t="shared" si="0"/>
        <v>0</v>
      </c>
    </row>
    <row r="48" spans="1:11" ht="20.100000000000001" customHeight="1" x14ac:dyDescent="0.2">
      <c r="A48" s="3"/>
      <c r="B48" s="45" t="s">
        <v>260</v>
      </c>
      <c r="C48" s="182">
        <v>1000</v>
      </c>
      <c r="D48" s="46" t="s">
        <v>13</v>
      </c>
      <c r="E48" s="47"/>
      <c r="F48" s="47"/>
      <c r="G48" s="47"/>
      <c r="H48" s="196" t="s">
        <v>437</v>
      </c>
      <c r="I48" s="48"/>
      <c r="J48" s="48"/>
      <c r="K48" s="48">
        <f t="shared" si="0"/>
        <v>0</v>
      </c>
    </row>
    <row r="49" spans="1:11" ht="20.100000000000001" customHeight="1" x14ac:dyDescent="0.2">
      <c r="A49" s="3"/>
      <c r="B49" s="15"/>
      <c r="C49" s="181"/>
      <c r="D49" s="3"/>
      <c r="E49" s="13"/>
      <c r="F49" s="13"/>
      <c r="G49" s="13"/>
      <c r="H49" s="13"/>
      <c r="I49" s="33"/>
      <c r="J49" s="33"/>
      <c r="K49" s="33">
        <f>SUM(K37:K48)</f>
        <v>0</v>
      </c>
    </row>
    <row r="50" spans="1:11" ht="20.100000000000001" customHeight="1" x14ac:dyDescent="0.2">
      <c r="A50" s="16">
        <v>2.4</v>
      </c>
      <c r="B50" s="17" t="s">
        <v>36</v>
      </c>
      <c r="C50" s="180"/>
      <c r="D50" s="18"/>
      <c r="E50" s="19"/>
      <c r="F50" s="19"/>
      <c r="G50" s="19"/>
      <c r="H50" s="19"/>
      <c r="I50" s="36"/>
      <c r="J50" s="36"/>
      <c r="K50" s="36"/>
    </row>
    <row r="51" spans="1:11" ht="38.25" customHeight="1" x14ac:dyDescent="0.2">
      <c r="A51" s="3"/>
      <c r="B51" s="24" t="s">
        <v>395</v>
      </c>
      <c r="C51" s="181"/>
      <c r="D51" s="3"/>
      <c r="E51" s="13"/>
      <c r="F51" s="13"/>
      <c r="G51" s="13"/>
      <c r="H51" s="13"/>
      <c r="I51" s="33"/>
      <c r="J51" s="33"/>
      <c r="K51" s="33"/>
    </row>
    <row r="52" spans="1:11" ht="20.100000000000001" customHeight="1" x14ac:dyDescent="0.2">
      <c r="A52" s="3"/>
      <c r="B52" s="45" t="s">
        <v>37</v>
      </c>
      <c r="C52" s="182">
        <v>15</v>
      </c>
      <c r="D52" s="46" t="s">
        <v>12</v>
      </c>
      <c r="E52" s="47"/>
      <c r="F52" s="47"/>
      <c r="G52" s="47"/>
      <c r="H52" s="196" t="s">
        <v>437</v>
      </c>
      <c r="I52" s="48"/>
      <c r="J52" s="48"/>
      <c r="K52" s="48">
        <f t="shared" ref="K52:K58" si="1">J52*C52</f>
        <v>0</v>
      </c>
    </row>
    <row r="53" spans="1:11" ht="20.100000000000001" customHeight="1" x14ac:dyDescent="0.2">
      <c r="A53" s="3"/>
      <c r="B53" s="45" t="s">
        <v>38</v>
      </c>
      <c r="C53" s="182">
        <v>15</v>
      </c>
      <c r="D53" s="46" t="s">
        <v>12</v>
      </c>
      <c r="E53" s="47"/>
      <c r="F53" s="47"/>
      <c r="G53" s="47"/>
      <c r="H53" s="196" t="s">
        <v>437</v>
      </c>
      <c r="I53" s="48"/>
      <c r="J53" s="48"/>
      <c r="K53" s="48">
        <f t="shared" si="1"/>
        <v>0</v>
      </c>
    </row>
    <row r="54" spans="1:11" ht="20.100000000000001" customHeight="1" x14ac:dyDescent="0.2">
      <c r="A54" s="3"/>
      <c r="B54" s="45" t="s">
        <v>39</v>
      </c>
      <c r="C54" s="182">
        <v>17</v>
      </c>
      <c r="D54" s="46" t="s">
        <v>12</v>
      </c>
      <c r="E54" s="47"/>
      <c r="F54" s="47"/>
      <c r="G54" s="47"/>
      <c r="H54" s="196" t="s">
        <v>437</v>
      </c>
      <c r="I54" s="48"/>
      <c r="J54" s="48"/>
      <c r="K54" s="48">
        <f t="shared" si="1"/>
        <v>0</v>
      </c>
    </row>
    <row r="55" spans="1:11" ht="20.100000000000001" customHeight="1" x14ac:dyDescent="0.2">
      <c r="A55" s="3"/>
      <c r="B55" s="45" t="s">
        <v>40</v>
      </c>
      <c r="C55" s="182">
        <v>10</v>
      </c>
      <c r="D55" s="46" t="s">
        <v>12</v>
      </c>
      <c r="E55" s="47"/>
      <c r="F55" s="47"/>
      <c r="G55" s="47"/>
      <c r="H55" s="196" t="s">
        <v>437</v>
      </c>
      <c r="I55" s="48"/>
      <c r="J55" s="48"/>
      <c r="K55" s="48">
        <f t="shared" si="1"/>
        <v>0</v>
      </c>
    </row>
    <row r="56" spans="1:11" ht="20.100000000000001" customHeight="1" x14ac:dyDescent="0.2">
      <c r="A56" s="3"/>
      <c r="B56" s="45" t="s">
        <v>41</v>
      </c>
      <c r="C56" s="182">
        <v>6</v>
      </c>
      <c r="D56" s="46" t="s">
        <v>12</v>
      </c>
      <c r="E56" s="47"/>
      <c r="F56" s="47"/>
      <c r="G56" s="47"/>
      <c r="H56" s="196" t="s">
        <v>437</v>
      </c>
      <c r="I56" s="48"/>
      <c r="J56" s="48"/>
      <c r="K56" s="48">
        <f t="shared" si="1"/>
        <v>0</v>
      </c>
    </row>
    <row r="57" spans="1:11" ht="20.100000000000001" customHeight="1" x14ac:dyDescent="0.2">
      <c r="A57" s="3"/>
      <c r="B57" s="45" t="s">
        <v>43</v>
      </c>
      <c r="C57" s="185">
        <v>5</v>
      </c>
      <c r="D57" s="46" t="s">
        <v>12</v>
      </c>
      <c r="E57" s="47"/>
      <c r="F57" s="47"/>
      <c r="G57" s="47"/>
      <c r="H57" s="196" t="s">
        <v>437</v>
      </c>
      <c r="I57" s="48"/>
      <c r="J57" s="48"/>
      <c r="K57" s="48">
        <f t="shared" si="1"/>
        <v>0</v>
      </c>
    </row>
    <row r="58" spans="1:11" ht="20.100000000000001" customHeight="1" x14ac:dyDescent="0.2">
      <c r="A58" s="3"/>
      <c r="B58" s="45" t="s">
        <v>42</v>
      </c>
      <c r="C58" s="185">
        <v>2500</v>
      </c>
      <c r="D58" s="46" t="s">
        <v>13</v>
      </c>
      <c r="E58" s="47"/>
      <c r="F58" s="47"/>
      <c r="G58" s="47"/>
      <c r="H58" s="196" t="s">
        <v>437</v>
      </c>
      <c r="I58" s="48"/>
      <c r="J58" s="48"/>
      <c r="K58" s="48">
        <f t="shared" si="1"/>
        <v>0</v>
      </c>
    </row>
    <row r="59" spans="1:11" ht="20.100000000000001" customHeight="1" x14ac:dyDescent="0.2">
      <c r="A59" s="3"/>
      <c r="B59" s="15"/>
      <c r="C59" s="181"/>
      <c r="D59" s="3"/>
      <c r="E59" s="13"/>
      <c r="F59" s="13"/>
      <c r="G59" s="13"/>
      <c r="H59" s="13"/>
      <c r="I59" s="33"/>
      <c r="J59" s="33"/>
      <c r="K59" s="33">
        <f>SUM(K52:K58)</f>
        <v>0</v>
      </c>
    </row>
    <row r="60" spans="1:11" ht="20.100000000000001" customHeight="1" x14ac:dyDescent="0.2">
      <c r="A60" s="222" t="s">
        <v>230</v>
      </c>
      <c r="B60" s="223"/>
      <c r="C60" s="223"/>
      <c r="D60" s="227"/>
      <c r="E60" s="27"/>
      <c r="F60" s="27"/>
      <c r="G60" s="27"/>
      <c r="H60" s="27"/>
      <c r="I60" s="38"/>
      <c r="J60" s="224"/>
      <c r="K60" s="224">
        <f>K29+K34+K49+K59</f>
        <v>0</v>
      </c>
    </row>
    <row r="61" spans="1:11" ht="20.100000000000001" customHeight="1" x14ac:dyDescent="0.2">
      <c r="A61" s="28"/>
      <c r="B61" s="29"/>
      <c r="C61" s="186"/>
      <c r="D61" s="29"/>
      <c r="E61" s="30"/>
      <c r="F61" s="30"/>
      <c r="G61" s="30"/>
      <c r="H61" s="30"/>
      <c r="I61" s="39"/>
      <c r="J61" s="225"/>
      <c r="K61" s="225"/>
    </row>
    <row r="62" spans="1:11" ht="20.100000000000001" customHeight="1" x14ac:dyDescent="0.2">
      <c r="A62" s="2"/>
      <c r="B62" s="4"/>
      <c r="C62" s="177"/>
      <c r="D62" s="2"/>
      <c r="E62" s="12"/>
      <c r="F62" s="12"/>
      <c r="G62" s="12"/>
      <c r="H62" s="12"/>
      <c r="I62" s="35"/>
      <c r="J62" s="35"/>
      <c r="K62" s="35"/>
    </row>
    <row r="63" spans="1:11" ht="20.100000000000001" customHeight="1" x14ac:dyDescent="0.2">
      <c r="A63" s="3"/>
      <c r="B63" s="5" t="s">
        <v>44</v>
      </c>
      <c r="C63" s="178"/>
      <c r="D63" s="3"/>
      <c r="E63" s="13"/>
      <c r="F63" s="13"/>
      <c r="G63" s="13"/>
      <c r="H63" s="13"/>
      <c r="I63" s="33"/>
      <c r="J63" s="33"/>
      <c r="K63" s="33"/>
    </row>
    <row r="64" spans="1:11" ht="20.100000000000001" customHeight="1" x14ac:dyDescent="0.2">
      <c r="A64" s="16">
        <v>3.1</v>
      </c>
      <c r="B64" s="17" t="s">
        <v>45</v>
      </c>
      <c r="C64" s="180"/>
      <c r="D64" s="18"/>
      <c r="E64" s="19"/>
      <c r="F64" s="19"/>
      <c r="G64" s="19"/>
      <c r="H64" s="19"/>
      <c r="I64" s="36"/>
      <c r="J64" s="36"/>
      <c r="K64" s="36"/>
    </row>
    <row r="65" spans="1:11" ht="47.25" customHeight="1" x14ac:dyDescent="0.2">
      <c r="A65" s="3"/>
      <c r="B65" s="24" t="s">
        <v>297</v>
      </c>
      <c r="C65" s="187"/>
      <c r="D65" s="3"/>
      <c r="E65" s="13"/>
      <c r="F65" s="13"/>
      <c r="G65" s="13"/>
      <c r="H65" s="13"/>
      <c r="I65" s="33"/>
      <c r="J65" s="33"/>
      <c r="K65" s="33"/>
    </row>
    <row r="66" spans="1:11" ht="34.5" customHeight="1" x14ac:dyDescent="0.2">
      <c r="A66" s="3"/>
      <c r="B66" s="45" t="s">
        <v>46</v>
      </c>
      <c r="C66" s="185">
        <v>2000</v>
      </c>
      <c r="D66" s="46" t="s">
        <v>13</v>
      </c>
      <c r="E66" s="47"/>
      <c r="F66" s="47"/>
      <c r="G66" s="47"/>
      <c r="H66" s="196" t="s">
        <v>439</v>
      </c>
      <c r="I66" s="48"/>
      <c r="J66" s="48"/>
      <c r="K66" s="48">
        <f t="shared" ref="K66:K71" si="2">J66*C66</f>
        <v>0</v>
      </c>
    </row>
    <row r="67" spans="1:11" ht="28.5" customHeight="1" x14ac:dyDescent="0.2">
      <c r="A67" s="3"/>
      <c r="B67" s="45" t="s">
        <v>47</v>
      </c>
      <c r="C67" s="185">
        <v>2000</v>
      </c>
      <c r="D67" s="46" t="s">
        <v>13</v>
      </c>
      <c r="E67" s="47"/>
      <c r="F67" s="47"/>
      <c r="G67" s="47"/>
      <c r="H67" s="196" t="s">
        <v>439</v>
      </c>
      <c r="I67" s="48"/>
      <c r="J67" s="48"/>
      <c r="K67" s="48">
        <f t="shared" si="2"/>
        <v>0</v>
      </c>
    </row>
    <row r="68" spans="1:11" ht="29.25" customHeight="1" x14ac:dyDescent="0.2">
      <c r="A68" s="3"/>
      <c r="B68" s="45" t="s">
        <v>48</v>
      </c>
      <c r="C68" s="185">
        <v>1000</v>
      </c>
      <c r="D68" s="46" t="s">
        <v>13</v>
      </c>
      <c r="E68" s="47"/>
      <c r="F68" s="47"/>
      <c r="G68" s="47"/>
      <c r="H68" s="196" t="s">
        <v>439</v>
      </c>
      <c r="I68" s="48"/>
      <c r="J68" s="48"/>
      <c r="K68" s="48">
        <f t="shared" si="2"/>
        <v>0</v>
      </c>
    </row>
    <row r="69" spans="1:11" ht="31.5" customHeight="1" x14ac:dyDescent="0.2">
      <c r="A69" s="3"/>
      <c r="B69" s="45" t="s">
        <v>49</v>
      </c>
      <c r="C69" s="185">
        <v>1000</v>
      </c>
      <c r="D69" s="46" t="s">
        <v>13</v>
      </c>
      <c r="E69" s="47"/>
      <c r="F69" s="47"/>
      <c r="G69" s="47"/>
      <c r="H69" s="196" t="s">
        <v>439</v>
      </c>
      <c r="I69" s="48"/>
      <c r="J69" s="48"/>
      <c r="K69" s="48">
        <f t="shared" si="2"/>
        <v>0</v>
      </c>
    </row>
    <row r="70" spans="1:11" ht="30" x14ac:dyDescent="0.2">
      <c r="A70" s="3"/>
      <c r="B70" s="45" t="s">
        <v>50</v>
      </c>
      <c r="C70" s="185">
        <v>500</v>
      </c>
      <c r="D70" s="46" t="s">
        <v>13</v>
      </c>
      <c r="E70" s="47"/>
      <c r="F70" s="47"/>
      <c r="G70" s="47"/>
      <c r="H70" s="196" t="s">
        <v>439</v>
      </c>
      <c r="I70" s="48"/>
      <c r="J70" s="48"/>
      <c r="K70" s="48">
        <f t="shared" si="2"/>
        <v>0</v>
      </c>
    </row>
    <row r="71" spans="1:11" ht="30" x14ac:dyDescent="0.2">
      <c r="A71" s="3"/>
      <c r="B71" s="45" t="s">
        <v>51</v>
      </c>
      <c r="C71" s="185">
        <v>1000</v>
      </c>
      <c r="D71" s="46" t="s">
        <v>13</v>
      </c>
      <c r="E71" s="47"/>
      <c r="F71" s="47"/>
      <c r="G71" s="47"/>
      <c r="H71" s="196" t="s">
        <v>439</v>
      </c>
      <c r="I71" s="48"/>
      <c r="J71" s="48"/>
      <c r="K71" s="48">
        <f t="shared" si="2"/>
        <v>0</v>
      </c>
    </row>
    <row r="72" spans="1:11" ht="20.100000000000001" customHeight="1" x14ac:dyDescent="0.2">
      <c r="A72" s="3"/>
      <c r="B72" s="15"/>
      <c r="C72" s="188"/>
      <c r="D72" s="3"/>
      <c r="E72" s="13"/>
      <c r="F72" s="13"/>
      <c r="G72" s="13"/>
      <c r="H72" s="13"/>
      <c r="I72" s="33"/>
      <c r="J72" s="33"/>
      <c r="K72" s="33">
        <f>SUM(K66:K71)</f>
        <v>0</v>
      </c>
    </row>
    <row r="73" spans="1:11" ht="38.25" x14ac:dyDescent="0.2">
      <c r="A73" s="3"/>
      <c r="B73" s="24" t="s">
        <v>299</v>
      </c>
      <c r="C73" s="187"/>
      <c r="D73" s="3"/>
      <c r="E73" s="13"/>
      <c r="F73" s="13"/>
      <c r="G73" s="13"/>
      <c r="H73" s="13"/>
      <c r="I73" s="33"/>
      <c r="J73" s="33"/>
      <c r="K73" s="33"/>
    </row>
    <row r="74" spans="1:11" ht="24.75" customHeight="1" x14ac:dyDescent="0.2">
      <c r="A74" s="3"/>
      <c r="B74" s="45" t="s">
        <v>52</v>
      </c>
      <c r="C74" s="185">
        <v>200</v>
      </c>
      <c r="D74" s="46" t="s">
        <v>13</v>
      </c>
      <c r="E74" s="47"/>
      <c r="F74" s="47"/>
      <c r="G74" s="47"/>
      <c r="H74" s="196" t="s">
        <v>438</v>
      </c>
      <c r="I74" s="48"/>
      <c r="J74" s="48"/>
      <c r="K74" s="48">
        <f>J74*C74</f>
        <v>0</v>
      </c>
    </row>
    <row r="75" spans="1:11" ht="20.100000000000001" customHeight="1" x14ac:dyDescent="0.2">
      <c r="A75" s="3"/>
      <c r="B75" s="45" t="s">
        <v>53</v>
      </c>
      <c r="C75" s="185">
        <v>500</v>
      </c>
      <c r="D75" s="46" t="s">
        <v>12</v>
      </c>
      <c r="E75" s="47"/>
      <c r="F75" s="47"/>
      <c r="G75" s="47"/>
      <c r="H75" s="196" t="s">
        <v>438</v>
      </c>
      <c r="I75" s="48"/>
      <c r="J75" s="48"/>
      <c r="K75" s="48">
        <f>J75*C75</f>
        <v>0</v>
      </c>
    </row>
    <row r="76" spans="1:11" ht="20.100000000000001" customHeight="1" x14ac:dyDescent="0.2">
      <c r="A76" s="3"/>
      <c r="B76" s="15"/>
      <c r="C76" s="181"/>
      <c r="D76" s="3"/>
      <c r="E76" s="13"/>
      <c r="F76" s="13"/>
      <c r="G76" s="13"/>
      <c r="H76" s="13"/>
      <c r="I76" s="33"/>
      <c r="J76" s="33"/>
      <c r="K76" s="33">
        <f>SUM(K74:K75)</f>
        <v>0</v>
      </c>
    </row>
    <row r="77" spans="1:11" ht="20.100000000000001" customHeight="1" x14ac:dyDescent="0.2">
      <c r="A77" s="16">
        <v>3.2</v>
      </c>
      <c r="B77" s="17" t="s">
        <v>54</v>
      </c>
      <c r="C77" s="180"/>
      <c r="D77" s="18"/>
      <c r="E77" s="19"/>
      <c r="F77" s="19"/>
      <c r="G77" s="19"/>
      <c r="H77" s="19"/>
      <c r="I77" s="36"/>
      <c r="J77" s="36"/>
      <c r="K77" s="36"/>
    </row>
    <row r="78" spans="1:11" ht="45" customHeight="1" x14ac:dyDescent="0.2">
      <c r="A78" s="3"/>
      <c r="B78" s="24" t="s">
        <v>298</v>
      </c>
      <c r="C78" s="187"/>
      <c r="D78" s="3"/>
      <c r="E78" s="13"/>
      <c r="F78" s="13"/>
      <c r="G78" s="13"/>
      <c r="H78" s="13"/>
      <c r="I78" s="33"/>
      <c r="J78" s="33"/>
      <c r="K78" s="33"/>
    </row>
    <row r="79" spans="1:11" ht="20.100000000000001" customHeight="1" x14ac:dyDescent="0.2">
      <c r="A79" s="3"/>
      <c r="B79" s="45" t="s">
        <v>16</v>
      </c>
      <c r="C79" s="185">
        <v>2000</v>
      </c>
      <c r="D79" s="46" t="s">
        <v>13</v>
      </c>
      <c r="E79" s="47"/>
      <c r="F79" s="47"/>
      <c r="G79" s="47"/>
      <c r="H79" s="196" t="s">
        <v>440</v>
      </c>
      <c r="I79" s="48"/>
      <c r="J79" s="48"/>
      <c r="K79" s="48">
        <f t="shared" ref="K79:K84" si="3">J79*C79</f>
        <v>0</v>
      </c>
    </row>
    <row r="80" spans="1:11" ht="20.100000000000001" customHeight="1" x14ac:dyDescent="0.2">
      <c r="A80" s="3"/>
      <c r="B80" s="45" t="s">
        <v>17</v>
      </c>
      <c r="C80" s="185">
        <v>500</v>
      </c>
      <c r="D80" s="46" t="s">
        <v>13</v>
      </c>
      <c r="E80" s="47"/>
      <c r="F80" s="47"/>
      <c r="G80" s="47"/>
      <c r="H80" s="196" t="s">
        <v>440</v>
      </c>
      <c r="I80" s="48"/>
      <c r="J80" s="48"/>
      <c r="K80" s="48">
        <f t="shared" si="3"/>
        <v>0</v>
      </c>
    </row>
    <row r="81" spans="1:11" ht="20.100000000000001" customHeight="1" x14ac:dyDescent="0.2">
      <c r="A81" s="3"/>
      <c r="B81" s="45" t="s">
        <v>18</v>
      </c>
      <c r="C81" s="185">
        <v>500</v>
      </c>
      <c r="D81" s="46" t="s">
        <v>13</v>
      </c>
      <c r="E81" s="47"/>
      <c r="F81" s="47"/>
      <c r="G81" s="47"/>
      <c r="H81" s="196" t="s">
        <v>440</v>
      </c>
      <c r="I81" s="48"/>
      <c r="J81" s="48"/>
      <c r="K81" s="48">
        <f t="shared" si="3"/>
        <v>0</v>
      </c>
    </row>
    <row r="82" spans="1:11" ht="20.100000000000001" customHeight="1" x14ac:dyDescent="0.2">
      <c r="A82" s="3"/>
      <c r="B82" s="45" t="s">
        <v>19</v>
      </c>
      <c r="C82" s="185">
        <v>500</v>
      </c>
      <c r="D82" s="46" t="s">
        <v>13</v>
      </c>
      <c r="E82" s="47"/>
      <c r="F82" s="47"/>
      <c r="G82" s="47"/>
      <c r="H82" s="196" t="s">
        <v>440</v>
      </c>
      <c r="I82" s="48"/>
      <c r="J82" s="48"/>
      <c r="K82" s="48">
        <f t="shared" si="3"/>
        <v>0</v>
      </c>
    </row>
    <row r="83" spans="1:11" ht="20.100000000000001" customHeight="1" x14ac:dyDescent="0.2">
      <c r="A83" s="3"/>
      <c r="B83" s="45" t="s">
        <v>20</v>
      </c>
      <c r="C83" s="185">
        <v>500</v>
      </c>
      <c r="D83" s="46" t="s">
        <v>13</v>
      </c>
      <c r="E83" s="47"/>
      <c r="F83" s="47"/>
      <c r="G83" s="47"/>
      <c r="H83" s="196" t="s">
        <v>440</v>
      </c>
      <c r="I83" s="48"/>
      <c r="J83" s="48"/>
      <c r="K83" s="48">
        <f t="shared" si="3"/>
        <v>0</v>
      </c>
    </row>
    <row r="84" spans="1:11" ht="20.100000000000001" customHeight="1" x14ac:dyDescent="0.2">
      <c r="A84" s="3"/>
      <c r="B84" s="45" t="s">
        <v>21</v>
      </c>
      <c r="C84" s="185">
        <v>500</v>
      </c>
      <c r="D84" s="46" t="s">
        <v>13</v>
      </c>
      <c r="E84" s="47"/>
      <c r="F84" s="47"/>
      <c r="G84" s="47"/>
      <c r="H84" s="196" t="s">
        <v>440</v>
      </c>
      <c r="I84" s="48"/>
      <c r="J84" s="48"/>
      <c r="K84" s="48">
        <f t="shared" si="3"/>
        <v>0</v>
      </c>
    </row>
    <row r="85" spans="1:11" ht="20.100000000000001" customHeight="1" x14ac:dyDescent="0.2">
      <c r="A85" s="3"/>
      <c r="B85" s="15"/>
      <c r="C85" s="181"/>
      <c r="D85" s="3"/>
      <c r="E85" s="13"/>
      <c r="F85" s="13"/>
      <c r="G85" s="13"/>
      <c r="H85" s="13"/>
      <c r="I85" s="33"/>
      <c r="J85" s="33"/>
      <c r="K85" s="33">
        <f>SUM(K79:K84)</f>
        <v>0</v>
      </c>
    </row>
    <row r="86" spans="1:11" ht="41.25" customHeight="1" x14ac:dyDescent="0.2">
      <c r="A86" s="3"/>
      <c r="B86" s="24" t="s">
        <v>300</v>
      </c>
      <c r="C86" s="187"/>
      <c r="D86" s="3"/>
      <c r="E86" s="13"/>
      <c r="F86" s="13"/>
      <c r="G86" s="13"/>
      <c r="H86" s="13"/>
      <c r="I86" s="33"/>
      <c r="J86" s="33"/>
      <c r="K86" s="33"/>
    </row>
    <row r="87" spans="1:11" ht="20.100000000000001" customHeight="1" x14ac:dyDescent="0.2">
      <c r="A87" s="3"/>
      <c r="B87" s="45" t="s">
        <v>22</v>
      </c>
      <c r="C87" s="185">
        <v>5000</v>
      </c>
      <c r="D87" s="46" t="s">
        <v>13</v>
      </c>
      <c r="E87" s="47"/>
      <c r="F87" s="47"/>
      <c r="G87" s="47"/>
      <c r="H87" s="196" t="s">
        <v>440</v>
      </c>
      <c r="I87" s="48"/>
      <c r="J87" s="48"/>
      <c r="K87" s="48">
        <f t="shared" ref="K87:K103" si="4">J87*C87</f>
        <v>0</v>
      </c>
    </row>
    <row r="88" spans="1:11" ht="20.100000000000001" customHeight="1" x14ac:dyDescent="0.2">
      <c r="A88" s="3"/>
      <c r="B88" s="161" t="s">
        <v>396</v>
      </c>
      <c r="C88" s="185">
        <v>1000</v>
      </c>
      <c r="D88" s="46" t="s">
        <v>13</v>
      </c>
      <c r="E88" s="47"/>
      <c r="F88" s="47"/>
      <c r="G88" s="47"/>
      <c r="H88" s="196" t="s">
        <v>440</v>
      </c>
      <c r="I88" s="48"/>
      <c r="J88" s="48"/>
      <c r="K88" s="48">
        <f t="shared" si="4"/>
        <v>0</v>
      </c>
    </row>
    <row r="89" spans="1:11" ht="20.100000000000001" customHeight="1" x14ac:dyDescent="0.2">
      <c r="A89" s="3"/>
      <c r="B89" s="161" t="s">
        <v>397</v>
      </c>
      <c r="C89" s="185">
        <v>500</v>
      </c>
      <c r="D89" s="46" t="s">
        <v>13</v>
      </c>
      <c r="E89" s="47"/>
      <c r="F89" s="47"/>
      <c r="G89" s="47"/>
      <c r="H89" s="196" t="s">
        <v>440</v>
      </c>
      <c r="I89" s="48"/>
      <c r="J89" s="48"/>
      <c r="K89" s="48">
        <f t="shared" si="4"/>
        <v>0</v>
      </c>
    </row>
    <row r="90" spans="1:11" ht="20.100000000000001" customHeight="1" x14ac:dyDescent="0.2">
      <c r="A90" s="3"/>
      <c r="B90" s="161" t="s">
        <v>398</v>
      </c>
      <c r="C90" s="185">
        <v>1000</v>
      </c>
      <c r="D90" s="46" t="s">
        <v>13</v>
      </c>
      <c r="E90" s="47"/>
      <c r="F90" s="47"/>
      <c r="G90" s="47"/>
      <c r="H90" s="196" t="s">
        <v>440</v>
      </c>
      <c r="I90" s="48"/>
      <c r="J90" s="48"/>
      <c r="K90" s="48">
        <f t="shared" si="4"/>
        <v>0</v>
      </c>
    </row>
    <row r="91" spans="1:11" ht="20.100000000000001" customHeight="1" x14ac:dyDescent="0.2">
      <c r="A91" s="3"/>
      <c r="B91" s="161" t="s">
        <v>399</v>
      </c>
      <c r="C91" s="185">
        <v>500</v>
      </c>
      <c r="D91" s="46" t="s">
        <v>13</v>
      </c>
      <c r="E91" s="47"/>
      <c r="F91" s="47"/>
      <c r="G91" s="47"/>
      <c r="H91" s="196" t="s">
        <v>440</v>
      </c>
      <c r="I91" s="48"/>
      <c r="J91" s="48"/>
      <c r="K91" s="48">
        <f t="shared" si="4"/>
        <v>0</v>
      </c>
    </row>
    <row r="92" spans="1:11" ht="20.100000000000001" customHeight="1" x14ac:dyDescent="0.2">
      <c r="A92" s="3"/>
      <c r="B92" s="161" t="s">
        <v>400</v>
      </c>
      <c r="C92" s="185">
        <v>2000</v>
      </c>
      <c r="D92" s="46" t="s">
        <v>13</v>
      </c>
      <c r="E92" s="47"/>
      <c r="F92" s="47"/>
      <c r="G92" s="47"/>
      <c r="H92" s="196" t="s">
        <v>440</v>
      </c>
      <c r="I92" s="48"/>
      <c r="J92" s="48"/>
      <c r="K92" s="48">
        <f t="shared" si="4"/>
        <v>0</v>
      </c>
    </row>
    <row r="93" spans="1:11" ht="20.100000000000001" customHeight="1" x14ac:dyDescent="0.2">
      <c r="A93" s="3"/>
      <c r="B93" s="45" t="s">
        <v>23</v>
      </c>
      <c r="C93" s="185">
        <v>2000</v>
      </c>
      <c r="D93" s="46" t="s">
        <v>13</v>
      </c>
      <c r="E93" s="47"/>
      <c r="F93" s="47"/>
      <c r="G93" s="47"/>
      <c r="H93" s="196" t="s">
        <v>440</v>
      </c>
      <c r="I93" s="48"/>
      <c r="J93" s="48"/>
      <c r="K93" s="48">
        <f t="shared" si="4"/>
        <v>0</v>
      </c>
    </row>
    <row r="94" spans="1:11" ht="20.100000000000001" customHeight="1" x14ac:dyDescent="0.2">
      <c r="A94" s="3"/>
      <c r="B94" s="45" t="s">
        <v>24</v>
      </c>
      <c r="C94" s="185">
        <v>500</v>
      </c>
      <c r="D94" s="46" t="s">
        <v>13</v>
      </c>
      <c r="E94" s="47"/>
      <c r="F94" s="47"/>
      <c r="G94" s="47"/>
      <c r="H94" s="196" t="s">
        <v>440</v>
      </c>
      <c r="I94" s="48"/>
      <c r="J94" s="48"/>
      <c r="K94" s="48">
        <f t="shared" si="4"/>
        <v>0</v>
      </c>
    </row>
    <row r="95" spans="1:11" ht="20.100000000000001" customHeight="1" x14ac:dyDescent="0.2">
      <c r="A95" s="3"/>
      <c r="B95" s="161" t="s">
        <v>401</v>
      </c>
      <c r="C95" s="185">
        <v>500</v>
      </c>
      <c r="D95" s="46" t="s">
        <v>13</v>
      </c>
      <c r="E95" s="47"/>
      <c r="F95" s="47"/>
      <c r="G95" s="47"/>
      <c r="H95" s="196" t="s">
        <v>440</v>
      </c>
      <c r="I95" s="48"/>
      <c r="J95" s="48"/>
      <c r="K95" s="48">
        <f t="shared" si="4"/>
        <v>0</v>
      </c>
    </row>
    <row r="96" spans="1:11" ht="20.100000000000001" customHeight="1" x14ac:dyDescent="0.2">
      <c r="A96" s="3"/>
      <c r="B96" s="161" t="s">
        <v>402</v>
      </c>
      <c r="C96" s="185">
        <v>2000</v>
      </c>
      <c r="D96" s="46" t="s">
        <v>13</v>
      </c>
      <c r="E96" s="47"/>
      <c r="F96" s="47"/>
      <c r="G96" s="47"/>
      <c r="H96" s="196" t="s">
        <v>440</v>
      </c>
      <c r="I96" s="48"/>
      <c r="J96" s="48"/>
      <c r="K96" s="48">
        <f t="shared" si="4"/>
        <v>0</v>
      </c>
    </row>
    <row r="97" spans="1:11" ht="20.100000000000001" customHeight="1" x14ac:dyDescent="0.2">
      <c r="A97" s="3"/>
      <c r="B97" s="45" t="s">
        <v>25</v>
      </c>
      <c r="C97" s="185">
        <v>1000</v>
      </c>
      <c r="D97" s="46" t="s">
        <v>13</v>
      </c>
      <c r="E97" s="47"/>
      <c r="F97" s="47"/>
      <c r="G97" s="47"/>
      <c r="H97" s="196" t="s">
        <v>440</v>
      </c>
      <c r="I97" s="48"/>
      <c r="J97" s="48"/>
      <c r="K97" s="48">
        <f t="shared" si="4"/>
        <v>0</v>
      </c>
    </row>
    <row r="98" spans="1:11" ht="20.100000000000001" customHeight="1" x14ac:dyDescent="0.2">
      <c r="A98" s="3"/>
      <c r="B98" s="23"/>
      <c r="C98" s="187"/>
      <c r="D98" s="3"/>
      <c r="E98" s="13"/>
      <c r="F98" s="13"/>
      <c r="G98" s="13"/>
      <c r="H98" s="13"/>
      <c r="I98" s="33"/>
      <c r="J98" s="33"/>
      <c r="K98" s="33">
        <f>SUM(K87:K97)</f>
        <v>0</v>
      </c>
    </row>
    <row r="99" spans="1:11" ht="42" customHeight="1" x14ac:dyDescent="0.2">
      <c r="A99" s="3"/>
      <c r="B99" s="24" t="s">
        <v>387</v>
      </c>
      <c r="C99" s="187"/>
      <c r="D99" s="3"/>
      <c r="E99" s="13"/>
      <c r="F99" s="13"/>
      <c r="G99" s="13"/>
      <c r="H99" s="13"/>
      <c r="I99" s="33"/>
      <c r="J99" s="33"/>
      <c r="K99" s="33"/>
    </row>
    <row r="100" spans="1:11" ht="20.100000000000001" customHeight="1" x14ac:dyDescent="0.2">
      <c r="A100" s="3"/>
      <c r="B100" s="45" t="s">
        <v>26</v>
      </c>
      <c r="C100" s="185">
        <v>2000</v>
      </c>
      <c r="D100" s="46" t="s">
        <v>13</v>
      </c>
      <c r="E100" s="47"/>
      <c r="F100" s="47"/>
      <c r="G100" s="47"/>
      <c r="H100" s="196" t="s">
        <v>440</v>
      </c>
      <c r="I100" s="48"/>
      <c r="J100" s="48"/>
      <c r="K100" s="48">
        <f t="shared" si="4"/>
        <v>0</v>
      </c>
    </row>
    <row r="101" spans="1:11" ht="20.100000000000001" customHeight="1" x14ac:dyDescent="0.2">
      <c r="A101" s="3"/>
      <c r="B101" s="45" t="s">
        <v>27</v>
      </c>
      <c r="C101" s="185">
        <v>200</v>
      </c>
      <c r="D101" s="46" t="s">
        <v>13</v>
      </c>
      <c r="E101" s="47"/>
      <c r="F101" s="47"/>
      <c r="G101" s="47"/>
      <c r="H101" s="196" t="s">
        <v>440</v>
      </c>
      <c r="I101" s="48"/>
      <c r="J101" s="48"/>
      <c r="K101" s="48">
        <f t="shared" si="4"/>
        <v>0</v>
      </c>
    </row>
    <row r="102" spans="1:11" ht="20.100000000000001" customHeight="1" x14ac:dyDescent="0.2">
      <c r="A102" s="3"/>
      <c r="B102" s="45" t="s">
        <v>28</v>
      </c>
      <c r="C102" s="185">
        <v>10</v>
      </c>
      <c r="D102" s="46" t="s">
        <v>12</v>
      </c>
      <c r="E102" s="47"/>
      <c r="F102" s="47"/>
      <c r="G102" s="47"/>
      <c r="H102" s="196" t="s">
        <v>440</v>
      </c>
      <c r="I102" s="48"/>
      <c r="J102" s="48"/>
      <c r="K102" s="48">
        <f t="shared" si="4"/>
        <v>0</v>
      </c>
    </row>
    <row r="103" spans="1:11" ht="20.100000000000001" customHeight="1" x14ac:dyDescent="0.2">
      <c r="A103" s="3"/>
      <c r="B103" s="45" t="s">
        <v>29</v>
      </c>
      <c r="C103" s="185">
        <v>6</v>
      </c>
      <c r="D103" s="46" t="s">
        <v>12</v>
      </c>
      <c r="E103" s="47"/>
      <c r="F103" s="47"/>
      <c r="G103" s="47"/>
      <c r="H103" s="196" t="s">
        <v>440</v>
      </c>
      <c r="I103" s="48"/>
      <c r="J103" s="48"/>
      <c r="K103" s="48">
        <f t="shared" si="4"/>
        <v>0</v>
      </c>
    </row>
    <row r="104" spans="1:11" ht="20.100000000000001" customHeight="1" x14ac:dyDescent="0.2">
      <c r="A104" s="3"/>
      <c r="B104" s="15"/>
      <c r="C104" s="181"/>
      <c r="D104" s="3"/>
      <c r="E104" s="13"/>
      <c r="F104" s="13"/>
      <c r="G104" s="13"/>
      <c r="H104" s="13"/>
      <c r="I104" s="33"/>
      <c r="J104" s="33"/>
      <c r="K104" s="33">
        <f>SUM(K100:K103)</f>
        <v>0</v>
      </c>
    </row>
    <row r="105" spans="1:11" ht="20.100000000000001" customHeight="1" x14ac:dyDescent="0.2">
      <c r="A105" s="16">
        <v>3.4</v>
      </c>
      <c r="B105" s="17" t="s">
        <v>213</v>
      </c>
      <c r="C105" s="180"/>
      <c r="D105" s="18"/>
      <c r="E105" s="19"/>
      <c r="F105" s="19"/>
      <c r="G105" s="19"/>
      <c r="H105" s="19"/>
      <c r="I105" s="36"/>
      <c r="J105" s="36"/>
      <c r="K105" s="36"/>
    </row>
    <row r="106" spans="1:11" ht="35.25" customHeight="1" x14ac:dyDescent="0.2">
      <c r="A106" s="3"/>
      <c r="B106" s="24" t="s">
        <v>248</v>
      </c>
      <c r="C106" s="187"/>
      <c r="D106" s="3"/>
      <c r="E106" s="13"/>
      <c r="F106" s="13"/>
      <c r="G106" s="13"/>
      <c r="H106" s="13"/>
      <c r="I106" s="33"/>
      <c r="J106" s="33"/>
      <c r="K106" s="33"/>
    </row>
    <row r="107" spans="1:11" ht="20.100000000000001" customHeight="1" x14ac:dyDescent="0.2">
      <c r="A107" s="3"/>
      <c r="B107" s="45" t="s">
        <v>214</v>
      </c>
      <c r="C107" s="185">
        <v>4000</v>
      </c>
      <c r="D107" s="46" t="s">
        <v>13</v>
      </c>
      <c r="E107" s="47"/>
      <c r="F107" s="47"/>
      <c r="G107" s="47"/>
      <c r="H107" s="196" t="s">
        <v>441</v>
      </c>
      <c r="I107" s="48"/>
      <c r="J107" s="48"/>
      <c r="K107" s="48">
        <f>J107*C107</f>
        <v>0</v>
      </c>
    </row>
    <row r="108" spans="1:11" ht="20.100000000000001" customHeight="1" x14ac:dyDescent="0.2">
      <c r="A108" s="3"/>
      <c r="B108" s="45" t="s">
        <v>215</v>
      </c>
      <c r="C108" s="185">
        <v>100</v>
      </c>
      <c r="D108" s="46" t="s">
        <v>13</v>
      </c>
      <c r="E108" s="47"/>
      <c r="F108" s="47"/>
      <c r="G108" s="47"/>
      <c r="H108" s="196" t="s">
        <v>441</v>
      </c>
      <c r="I108" s="48"/>
      <c r="J108" s="48"/>
      <c r="K108" s="48">
        <f>J108*C108</f>
        <v>0</v>
      </c>
    </row>
    <row r="109" spans="1:11" ht="20.100000000000001" customHeight="1" x14ac:dyDescent="0.2">
      <c r="A109" s="3"/>
      <c r="B109" s="26"/>
      <c r="C109" s="189"/>
      <c r="D109" s="3"/>
      <c r="E109" s="13"/>
      <c r="F109" s="13"/>
      <c r="G109" s="13"/>
      <c r="H109" s="13"/>
      <c r="I109" s="33"/>
      <c r="J109" s="33"/>
      <c r="K109" s="33">
        <f>SUM(K107:K108)</f>
        <v>0</v>
      </c>
    </row>
    <row r="110" spans="1:11" ht="20.100000000000001" customHeight="1" x14ac:dyDescent="0.2">
      <c r="A110" s="222" t="s">
        <v>231</v>
      </c>
      <c r="B110" s="223"/>
      <c r="C110" s="223"/>
      <c r="D110" s="223"/>
      <c r="E110" s="27"/>
      <c r="F110" s="27"/>
      <c r="G110" s="27"/>
      <c r="H110" s="27"/>
      <c r="I110" s="38"/>
      <c r="J110" s="224"/>
      <c r="K110" s="224">
        <f>K72+K76+K85+K98+K104+K109</f>
        <v>0</v>
      </c>
    </row>
    <row r="111" spans="1:11" ht="20.100000000000001" customHeight="1" x14ac:dyDescent="0.2">
      <c r="A111" s="226"/>
      <c r="B111" s="226"/>
      <c r="C111" s="226"/>
      <c r="D111" s="226"/>
      <c r="E111" s="30"/>
      <c r="F111" s="30"/>
      <c r="G111" s="30"/>
      <c r="H111" s="30"/>
      <c r="I111" s="39"/>
      <c r="J111" s="225"/>
      <c r="K111" s="225"/>
    </row>
    <row r="112" spans="1:11" ht="20.100000000000001" customHeight="1" x14ac:dyDescent="0.2">
      <c r="A112" s="3"/>
      <c r="B112" s="8"/>
      <c r="C112" s="178"/>
      <c r="D112" s="3"/>
      <c r="E112" s="13"/>
      <c r="F112" s="13"/>
      <c r="G112" s="13"/>
      <c r="H112" s="13"/>
      <c r="I112" s="33"/>
      <c r="J112" s="33"/>
      <c r="K112" s="33"/>
    </row>
    <row r="113" spans="1:11" ht="20.100000000000001" customHeight="1" x14ac:dyDescent="0.2">
      <c r="A113" s="3"/>
      <c r="B113" s="5" t="s">
        <v>55</v>
      </c>
      <c r="C113" s="178"/>
      <c r="D113" s="10"/>
      <c r="E113" s="13"/>
      <c r="F113" s="13"/>
      <c r="G113" s="13"/>
      <c r="H113" s="13"/>
      <c r="I113" s="33"/>
      <c r="J113" s="33"/>
      <c r="K113" s="33"/>
    </row>
    <row r="114" spans="1:11" ht="20.100000000000001" customHeight="1" x14ac:dyDescent="0.2">
      <c r="A114" s="16">
        <v>4.0999999999999996</v>
      </c>
      <c r="B114" s="17" t="s">
        <v>220</v>
      </c>
      <c r="C114" s="180"/>
      <c r="D114" s="18"/>
      <c r="E114" s="19"/>
      <c r="F114" s="19"/>
      <c r="G114" s="19"/>
      <c r="H114" s="19"/>
      <c r="I114" s="36"/>
      <c r="J114" s="36"/>
      <c r="K114" s="36"/>
    </row>
    <row r="115" spans="1:11" ht="25.5" x14ac:dyDescent="0.2">
      <c r="A115" s="3"/>
      <c r="B115" s="24" t="s">
        <v>448</v>
      </c>
      <c r="C115" s="178"/>
      <c r="D115" s="10"/>
      <c r="E115" s="13"/>
      <c r="F115" s="13"/>
      <c r="G115" s="13"/>
      <c r="H115" s="13"/>
      <c r="I115" s="33"/>
      <c r="J115" s="33"/>
      <c r="K115" s="33"/>
    </row>
    <row r="116" spans="1:11" ht="20.100000000000001" customHeight="1" x14ac:dyDescent="0.2">
      <c r="A116" s="3"/>
      <c r="B116" s="199" t="s">
        <v>30</v>
      </c>
      <c r="C116" s="190">
        <v>1</v>
      </c>
      <c r="D116" s="198" t="s">
        <v>12</v>
      </c>
      <c r="E116" s="47"/>
      <c r="F116" s="47"/>
      <c r="G116" s="47"/>
      <c r="H116" s="196" t="s">
        <v>455</v>
      </c>
      <c r="I116" s="48"/>
      <c r="J116" s="48"/>
      <c r="K116" s="48">
        <f>J116*C116</f>
        <v>0</v>
      </c>
    </row>
    <row r="117" spans="1:11" ht="20.100000000000001" customHeight="1" x14ac:dyDescent="0.2">
      <c r="A117" s="3"/>
      <c r="B117" s="45" t="s">
        <v>33</v>
      </c>
      <c r="C117" s="190">
        <v>1</v>
      </c>
      <c r="D117" s="198" t="s">
        <v>12</v>
      </c>
      <c r="E117" s="47"/>
      <c r="F117" s="47"/>
      <c r="G117" s="47"/>
      <c r="H117" s="196" t="s">
        <v>455</v>
      </c>
      <c r="I117" s="48"/>
      <c r="J117" s="48"/>
      <c r="K117" s="48">
        <f>J117*C117</f>
        <v>0</v>
      </c>
    </row>
    <row r="118" spans="1:11" ht="20.100000000000001" customHeight="1" x14ac:dyDescent="0.2">
      <c r="A118" s="3"/>
      <c r="B118" s="153"/>
      <c r="C118" s="200"/>
      <c r="D118" s="154"/>
      <c r="E118" s="155"/>
      <c r="F118" s="155"/>
      <c r="G118" s="155"/>
      <c r="H118" s="201"/>
      <c r="I118" s="156"/>
      <c r="J118" s="156"/>
      <c r="K118" s="156"/>
    </row>
    <row r="119" spans="1:11" ht="34.5" customHeight="1" x14ac:dyDescent="0.2">
      <c r="A119" s="3"/>
      <c r="B119" s="24" t="s">
        <v>446</v>
      </c>
      <c r="C119" s="178"/>
      <c r="D119" s="3"/>
      <c r="E119" s="13"/>
      <c r="F119" s="13"/>
      <c r="G119" s="13"/>
      <c r="H119" s="13"/>
      <c r="I119" s="33"/>
      <c r="J119" s="33"/>
      <c r="K119" s="33"/>
    </row>
    <row r="120" spans="1:11" ht="20.100000000000001" customHeight="1" x14ac:dyDescent="0.2">
      <c r="A120" s="3"/>
      <c r="B120" s="45" t="s">
        <v>56</v>
      </c>
      <c r="C120" s="190">
        <v>1</v>
      </c>
      <c r="D120" s="46" t="s">
        <v>12</v>
      </c>
      <c r="E120" s="47"/>
      <c r="F120" s="47"/>
      <c r="G120" s="47"/>
      <c r="H120" s="196" t="s">
        <v>456</v>
      </c>
      <c r="I120" s="48"/>
      <c r="J120" s="48"/>
      <c r="K120" s="48">
        <f>J120*C120</f>
        <v>0</v>
      </c>
    </row>
    <row r="121" spans="1:11" ht="20.100000000000001" customHeight="1" x14ac:dyDescent="0.2">
      <c r="A121" s="3"/>
      <c r="B121" s="45" t="s">
        <v>57</v>
      </c>
      <c r="C121" s="190">
        <v>3</v>
      </c>
      <c r="D121" s="46" t="s">
        <v>12</v>
      </c>
      <c r="E121" s="47"/>
      <c r="F121" s="47"/>
      <c r="G121" s="47"/>
      <c r="H121" s="196" t="s">
        <v>456</v>
      </c>
      <c r="I121" s="48"/>
      <c r="J121" s="48"/>
      <c r="K121" s="48">
        <f>J121*C121</f>
        <v>0</v>
      </c>
    </row>
    <row r="122" spans="1:11" ht="20.100000000000001" customHeight="1" x14ac:dyDescent="0.2">
      <c r="A122" s="3"/>
      <c r="B122" s="45" t="s">
        <v>58</v>
      </c>
      <c r="C122" s="190">
        <v>4</v>
      </c>
      <c r="D122" s="46" t="s">
        <v>12</v>
      </c>
      <c r="E122" s="47"/>
      <c r="F122" s="47"/>
      <c r="G122" s="47"/>
      <c r="H122" s="196" t="s">
        <v>456</v>
      </c>
      <c r="I122" s="48"/>
      <c r="J122" s="48"/>
      <c r="K122" s="48">
        <f>J122*C122</f>
        <v>0</v>
      </c>
    </row>
    <row r="123" spans="1:11" ht="20.100000000000001" customHeight="1" x14ac:dyDescent="0.2">
      <c r="A123" s="3"/>
      <c r="B123" s="15"/>
      <c r="C123" s="178"/>
      <c r="D123" s="3"/>
      <c r="E123" s="13"/>
      <c r="F123" s="13"/>
      <c r="G123" s="13"/>
      <c r="H123" s="13"/>
      <c r="I123" s="33"/>
      <c r="J123" s="33"/>
      <c r="K123" s="33">
        <f>SUM(K120:K122)</f>
        <v>0</v>
      </c>
    </row>
    <row r="124" spans="1:11" ht="41.25" customHeight="1" x14ac:dyDescent="0.2">
      <c r="A124" s="3"/>
      <c r="B124" s="24" t="s">
        <v>447</v>
      </c>
      <c r="C124" s="178"/>
      <c r="D124" s="3"/>
      <c r="E124" s="13"/>
      <c r="F124" s="13"/>
      <c r="G124" s="13"/>
      <c r="H124" s="13"/>
      <c r="I124" s="33"/>
      <c r="J124" s="33"/>
      <c r="K124" s="33"/>
    </row>
    <row r="125" spans="1:11" ht="20.100000000000001" customHeight="1" x14ac:dyDescent="0.2">
      <c r="A125" s="3"/>
      <c r="B125" s="168" t="s">
        <v>404</v>
      </c>
      <c r="C125" s="190">
        <v>300</v>
      </c>
      <c r="D125" s="46" t="s">
        <v>12</v>
      </c>
      <c r="E125" s="47"/>
      <c r="F125" s="47"/>
      <c r="G125" s="49"/>
      <c r="H125" s="197" t="s">
        <v>442</v>
      </c>
      <c r="I125" s="48"/>
      <c r="J125" s="48"/>
      <c r="K125" s="48">
        <f>J125*C125</f>
        <v>0</v>
      </c>
    </row>
    <row r="126" spans="1:11" ht="20.100000000000001" customHeight="1" x14ac:dyDescent="0.2">
      <c r="A126" s="3"/>
      <c r="B126" s="168" t="s">
        <v>405</v>
      </c>
      <c r="C126" s="190">
        <v>300</v>
      </c>
      <c r="D126" s="46" t="s">
        <v>12</v>
      </c>
      <c r="E126" s="47"/>
      <c r="F126" s="47"/>
      <c r="G126" s="49"/>
      <c r="H126" s="197" t="s">
        <v>442</v>
      </c>
      <c r="I126" s="48"/>
      <c r="J126" s="48"/>
      <c r="K126" s="48">
        <f t="shared" ref="K126:K133" si="5">J126*C126</f>
        <v>0</v>
      </c>
    </row>
    <row r="127" spans="1:11" ht="20.100000000000001" customHeight="1" x14ac:dyDescent="0.2">
      <c r="A127" s="3"/>
      <c r="B127" s="168" t="s">
        <v>406</v>
      </c>
      <c r="C127" s="190">
        <v>350</v>
      </c>
      <c r="D127" s="46" t="s">
        <v>12</v>
      </c>
      <c r="E127" s="47"/>
      <c r="F127" s="47"/>
      <c r="G127" s="49"/>
      <c r="H127" s="197" t="s">
        <v>442</v>
      </c>
      <c r="I127" s="48"/>
      <c r="J127" s="48"/>
      <c r="K127" s="48">
        <f t="shared" si="5"/>
        <v>0</v>
      </c>
    </row>
    <row r="128" spans="1:11" ht="20.100000000000001" customHeight="1" x14ac:dyDescent="0.2">
      <c r="A128" s="3"/>
      <c r="B128" s="168" t="s">
        <v>407</v>
      </c>
      <c r="C128" s="190">
        <v>200</v>
      </c>
      <c r="D128" s="46" t="s">
        <v>12</v>
      </c>
      <c r="E128" s="47"/>
      <c r="F128" s="47"/>
      <c r="G128" s="49"/>
      <c r="H128" s="197" t="s">
        <v>442</v>
      </c>
      <c r="I128" s="48"/>
      <c r="J128" s="48"/>
      <c r="K128" s="48">
        <f t="shared" si="5"/>
        <v>0</v>
      </c>
    </row>
    <row r="129" spans="1:11" ht="20.100000000000001" customHeight="1" x14ac:dyDescent="0.2">
      <c r="A129" s="3"/>
      <c r="B129" s="168" t="s">
        <v>408</v>
      </c>
      <c r="C129" s="190">
        <v>100</v>
      </c>
      <c r="D129" s="46" t="s">
        <v>12</v>
      </c>
      <c r="E129" s="47"/>
      <c r="F129" s="47"/>
      <c r="G129" s="49"/>
      <c r="H129" s="197" t="s">
        <v>442</v>
      </c>
      <c r="I129" s="48"/>
      <c r="J129" s="48"/>
      <c r="K129" s="48">
        <f t="shared" si="5"/>
        <v>0</v>
      </c>
    </row>
    <row r="130" spans="1:11" ht="20.100000000000001" customHeight="1" x14ac:dyDescent="0.2">
      <c r="A130" s="3"/>
      <c r="B130" s="168" t="s">
        <v>409</v>
      </c>
      <c r="C130" s="190">
        <v>300</v>
      </c>
      <c r="D130" s="46" t="s">
        <v>12</v>
      </c>
      <c r="E130" s="47"/>
      <c r="F130" s="47"/>
      <c r="G130" s="49"/>
      <c r="H130" s="197" t="s">
        <v>442</v>
      </c>
      <c r="I130" s="48"/>
      <c r="J130" s="48"/>
      <c r="K130" s="48">
        <f t="shared" si="5"/>
        <v>0</v>
      </c>
    </row>
    <row r="131" spans="1:11" ht="20.100000000000001" customHeight="1" x14ac:dyDescent="0.2">
      <c r="A131" s="3"/>
      <c r="B131" s="45" t="s">
        <v>216</v>
      </c>
      <c r="C131" s="190">
        <v>50</v>
      </c>
      <c r="D131" s="46" t="s">
        <v>12</v>
      </c>
      <c r="E131" s="47"/>
      <c r="F131" s="47"/>
      <c r="G131" s="49"/>
      <c r="H131" s="197" t="s">
        <v>442</v>
      </c>
      <c r="I131" s="48"/>
      <c r="J131" s="48"/>
      <c r="K131" s="48">
        <f t="shared" si="5"/>
        <v>0</v>
      </c>
    </row>
    <row r="132" spans="1:11" ht="20.100000000000001" customHeight="1" x14ac:dyDescent="0.2">
      <c r="A132" s="3"/>
      <c r="B132" s="45" t="s">
        <v>217</v>
      </c>
      <c r="C132" s="190">
        <v>0</v>
      </c>
      <c r="D132" s="46" t="s">
        <v>12</v>
      </c>
      <c r="E132" s="47"/>
      <c r="F132" s="47"/>
      <c r="G132" s="49"/>
      <c r="H132" s="197" t="s">
        <v>442</v>
      </c>
      <c r="I132" s="48"/>
      <c r="J132" s="48"/>
      <c r="K132" s="48">
        <f t="shared" si="5"/>
        <v>0</v>
      </c>
    </row>
    <row r="133" spans="1:11" ht="20.100000000000001" customHeight="1" x14ac:dyDescent="0.2">
      <c r="A133" s="3"/>
      <c r="B133" s="45" t="s">
        <v>218</v>
      </c>
      <c r="C133" s="190">
        <v>0</v>
      </c>
      <c r="D133" s="46" t="s">
        <v>12</v>
      </c>
      <c r="E133" s="47"/>
      <c r="F133" s="47"/>
      <c r="G133" s="49"/>
      <c r="H133" s="197" t="s">
        <v>442</v>
      </c>
      <c r="I133" s="48"/>
      <c r="J133" s="48"/>
      <c r="K133" s="48">
        <f t="shared" si="5"/>
        <v>0</v>
      </c>
    </row>
    <row r="134" spans="1:11" ht="20.100000000000001" customHeight="1" x14ac:dyDescent="0.2">
      <c r="A134" s="3"/>
      <c r="B134" s="24"/>
      <c r="C134" s="178"/>
      <c r="D134" s="3"/>
      <c r="E134" s="13"/>
      <c r="F134" s="13"/>
      <c r="G134" s="13"/>
      <c r="H134" s="13"/>
      <c r="I134" s="33"/>
      <c r="J134" s="33"/>
      <c r="K134" s="33">
        <f>SUM(K125:K133)</f>
        <v>0</v>
      </c>
    </row>
    <row r="135" spans="1:11" ht="20.100000000000001" customHeight="1" x14ac:dyDescent="0.2">
      <c r="A135" s="16">
        <v>4.2</v>
      </c>
      <c r="B135" s="17" t="s">
        <v>219</v>
      </c>
      <c r="C135" s="180"/>
      <c r="D135" s="18"/>
      <c r="E135" s="19"/>
      <c r="F135" s="19"/>
      <c r="G135" s="19"/>
      <c r="H135" s="19"/>
      <c r="I135" s="36"/>
      <c r="J135" s="36"/>
      <c r="K135" s="36"/>
    </row>
    <row r="136" spans="1:11" ht="38.25" customHeight="1" x14ac:dyDescent="0.2">
      <c r="A136" s="3"/>
      <c r="B136" s="24" t="s">
        <v>388</v>
      </c>
      <c r="C136" s="178"/>
      <c r="D136" s="3"/>
      <c r="E136" s="13"/>
      <c r="F136" s="13"/>
      <c r="G136" s="13"/>
      <c r="H136" s="13"/>
      <c r="I136" s="33"/>
      <c r="J136" s="33"/>
      <c r="K136" s="33"/>
    </row>
    <row r="137" spans="1:11" ht="20.100000000000001" customHeight="1" x14ac:dyDescent="0.2">
      <c r="A137" s="3"/>
      <c r="B137" s="45" t="s">
        <v>241</v>
      </c>
      <c r="C137" s="190">
        <v>1</v>
      </c>
      <c r="D137" s="46" t="s">
        <v>12</v>
      </c>
      <c r="E137" s="47"/>
      <c r="F137" s="47"/>
      <c r="G137" s="47"/>
      <c r="H137" s="197" t="s">
        <v>443</v>
      </c>
      <c r="I137" s="48"/>
      <c r="J137" s="48"/>
      <c r="K137" s="48">
        <f t="shared" ref="K137:K142" si="6">J137*C137</f>
        <v>0</v>
      </c>
    </row>
    <row r="138" spans="1:11" ht="20.100000000000001" customHeight="1" x14ac:dyDescent="0.2">
      <c r="A138" s="3"/>
      <c r="B138" s="45" t="s">
        <v>242</v>
      </c>
      <c r="C138" s="190">
        <v>1</v>
      </c>
      <c r="D138" s="46" t="s">
        <v>12</v>
      </c>
      <c r="E138" s="47"/>
      <c r="F138" s="47"/>
      <c r="G138" s="47"/>
      <c r="H138" s="197" t="s">
        <v>443</v>
      </c>
      <c r="I138" s="48"/>
      <c r="J138" s="48"/>
      <c r="K138" s="48">
        <f t="shared" si="6"/>
        <v>0</v>
      </c>
    </row>
    <row r="139" spans="1:11" ht="20.100000000000001" customHeight="1" x14ac:dyDescent="0.2">
      <c r="A139" s="3"/>
      <c r="B139" s="45" t="s">
        <v>243</v>
      </c>
      <c r="C139" s="190">
        <v>1</v>
      </c>
      <c r="D139" s="46" t="s">
        <v>12</v>
      </c>
      <c r="E139" s="47"/>
      <c r="F139" s="47"/>
      <c r="G139" s="47"/>
      <c r="H139" s="197" t="s">
        <v>443</v>
      </c>
      <c r="I139" s="48"/>
      <c r="J139" s="48"/>
      <c r="K139" s="48">
        <f t="shared" si="6"/>
        <v>0</v>
      </c>
    </row>
    <row r="140" spans="1:11" ht="20.100000000000001" customHeight="1" x14ac:dyDescent="0.2">
      <c r="A140" s="3"/>
      <c r="B140" s="45" t="s">
        <v>244</v>
      </c>
      <c r="C140" s="190">
        <v>0</v>
      </c>
      <c r="D140" s="46" t="s">
        <v>12</v>
      </c>
      <c r="E140" s="47"/>
      <c r="F140" s="47"/>
      <c r="G140" s="47"/>
      <c r="H140" s="197" t="s">
        <v>443</v>
      </c>
      <c r="I140" s="48"/>
      <c r="J140" s="48"/>
      <c r="K140" s="48">
        <f t="shared" si="6"/>
        <v>0</v>
      </c>
    </row>
    <row r="141" spans="1:11" ht="30.75" customHeight="1" x14ac:dyDescent="0.2">
      <c r="A141" s="3"/>
      <c r="B141" s="45" t="s">
        <v>245</v>
      </c>
      <c r="C141" s="190">
        <v>0</v>
      </c>
      <c r="D141" s="46" t="s">
        <v>12</v>
      </c>
      <c r="E141" s="47"/>
      <c r="F141" s="47"/>
      <c r="G141" s="47"/>
      <c r="H141" s="197" t="s">
        <v>443</v>
      </c>
      <c r="I141" s="48"/>
      <c r="J141" s="48"/>
      <c r="K141" s="48">
        <f t="shared" si="6"/>
        <v>0</v>
      </c>
    </row>
    <row r="142" spans="1:11" ht="34.5" customHeight="1" x14ac:dyDescent="0.2">
      <c r="A142" s="3"/>
      <c r="B142" s="45" t="s">
        <v>246</v>
      </c>
      <c r="C142" s="190">
        <v>0</v>
      </c>
      <c r="D142" s="46" t="s">
        <v>12</v>
      </c>
      <c r="E142" s="47"/>
      <c r="F142" s="47"/>
      <c r="G142" s="47"/>
      <c r="H142" s="197" t="s">
        <v>443</v>
      </c>
      <c r="I142" s="48"/>
      <c r="J142" s="48"/>
      <c r="K142" s="48">
        <f t="shared" si="6"/>
        <v>0</v>
      </c>
    </row>
    <row r="143" spans="1:11" ht="20.100000000000001" customHeight="1" x14ac:dyDescent="0.2">
      <c r="A143" s="3"/>
      <c r="B143" s="15"/>
      <c r="C143" s="178"/>
      <c r="D143" s="3"/>
      <c r="E143" s="13"/>
      <c r="F143" s="13"/>
      <c r="G143" s="13"/>
      <c r="H143" s="13"/>
      <c r="I143" s="33"/>
      <c r="J143" s="33"/>
      <c r="K143" s="33">
        <f>SUM(K137:K142)</f>
        <v>0</v>
      </c>
    </row>
    <row r="144" spans="1:11" ht="33.75" customHeight="1" x14ac:dyDescent="0.2">
      <c r="A144" s="3"/>
      <c r="B144" s="24" t="s">
        <v>411</v>
      </c>
      <c r="C144" s="178"/>
      <c r="D144" s="3"/>
      <c r="E144" s="13"/>
      <c r="F144" s="13"/>
      <c r="G144" s="13"/>
      <c r="H144" s="13"/>
      <c r="I144" s="33"/>
      <c r="J144" s="33"/>
      <c r="K144" s="33"/>
    </row>
    <row r="145" spans="1:11" ht="20.100000000000001" customHeight="1" x14ac:dyDescent="0.2">
      <c r="A145" s="3"/>
      <c r="B145" s="168" t="s">
        <v>403</v>
      </c>
      <c r="C145" s="190">
        <v>150</v>
      </c>
      <c r="D145" s="46" t="s">
        <v>12</v>
      </c>
      <c r="E145" s="47"/>
      <c r="F145" s="47"/>
      <c r="G145" s="49"/>
      <c r="H145" s="197" t="s">
        <v>444</v>
      </c>
      <c r="I145" s="48"/>
      <c r="J145" s="48"/>
      <c r="K145" s="48">
        <f>J145*C145</f>
        <v>0</v>
      </c>
    </row>
    <row r="146" spans="1:11" ht="20.100000000000001" customHeight="1" x14ac:dyDescent="0.2">
      <c r="A146" s="3"/>
      <c r="B146" s="45" t="s">
        <v>221</v>
      </c>
      <c r="C146" s="190">
        <v>0</v>
      </c>
      <c r="D146" s="46" t="s">
        <v>12</v>
      </c>
      <c r="E146" s="47"/>
      <c r="F146" s="47"/>
      <c r="G146" s="49"/>
      <c r="H146" s="197" t="s">
        <v>444</v>
      </c>
      <c r="I146" s="48"/>
      <c r="J146" s="48"/>
      <c r="K146" s="48">
        <f>J146*C146</f>
        <v>0</v>
      </c>
    </row>
    <row r="147" spans="1:11" ht="20.100000000000001" customHeight="1" x14ac:dyDescent="0.2">
      <c r="A147" s="3"/>
      <c r="B147" s="24"/>
      <c r="C147" s="178"/>
      <c r="D147" s="3"/>
      <c r="E147" s="13"/>
      <c r="F147" s="13"/>
      <c r="G147" s="13"/>
      <c r="H147" s="13"/>
      <c r="I147" s="33"/>
      <c r="J147" s="33"/>
      <c r="K147" s="33">
        <f>SUM(K145:K146)</f>
        <v>0</v>
      </c>
    </row>
    <row r="148" spans="1:11" ht="20.100000000000001" customHeight="1" x14ac:dyDescent="0.2">
      <c r="A148" s="16">
        <v>4.2</v>
      </c>
      <c r="B148" s="17" t="s">
        <v>43</v>
      </c>
      <c r="C148" s="180"/>
      <c r="D148" s="18"/>
      <c r="E148" s="19"/>
      <c r="F148" s="19"/>
      <c r="G148" s="19"/>
      <c r="H148" s="19"/>
      <c r="I148" s="36"/>
      <c r="J148" s="36"/>
      <c r="K148" s="36"/>
    </row>
    <row r="149" spans="1:11" ht="36.75" customHeight="1" x14ac:dyDescent="0.2">
      <c r="A149" s="3"/>
      <c r="B149" s="24" t="s">
        <v>431</v>
      </c>
      <c r="C149" s="178"/>
      <c r="D149" s="10"/>
      <c r="E149" s="13"/>
      <c r="F149" s="13"/>
      <c r="G149" s="13"/>
      <c r="H149" s="13"/>
      <c r="I149" s="33"/>
      <c r="J149" s="33"/>
      <c r="K149" s="33"/>
    </row>
    <row r="150" spans="1:11" ht="20.100000000000001" customHeight="1" x14ac:dyDescent="0.2">
      <c r="A150" s="3"/>
      <c r="B150" s="175" t="s">
        <v>432</v>
      </c>
      <c r="C150" s="190">
        <v>1</v>
      </c>
      <c r="D150" s="46" t="s">
        <v>12</v>
      </c>
      <c r="E150" s="47"/>
      <c r="F150" s="47"/>
      <c r="G150" s="47"/>
      <c r="H150" s="196" t="s">
        <v>445</v>
      </c>
      <c r="I150" s="48"/>
      <c r="J150" s="48"/>
      <c r="K150" s="48">
        <f>J150*C150</f>
        <v>0</v>
      </c>
    </row>
    <row r="151" spans="1:11" ht="20.100000000000001" customHeight="1" x14ac:dyDescent="0.2">
      <c r="A151" s="3"/>
      <c r="B151" s="175" t="s">
        <v>433</v>
      </c>
      <c r="C151" s="190">
        <v>1</v>
      </c>
      <c r="D151" s="46" t="s">
        <v>12</v>
      </c>
      <c r="E151" s="47"/>
      <c r="F151" s="47"/>
      <c r="G151" s="47"/>
      <c r="H151" s="196" t="s">
        <v>445</v>
      </c>
      <c r="I151" s="48"/>
      <c r="J151" s="48"/>
      <c r="K151" s="48">
        <f>J151*C151</f>
        <v>0</v>
      </c>
    </row>
    <row r="152" spans="1:11" ht="20.100000000000001" customHeight="1" x14ac:dyDescent="0.2">
      <c r="A152" s="3"/>
      <c r="B152" s="24"/>
      <c r="C152" s="178"/>
      <c r="D152" s="3"/>
      <c r="E152" s="13"/>
      <c r="F152" s="13"/>
      <c r="G152" s="13"/>
      <c r="H152" s="13"/>
      <c r="I152" s="33"/>
      <c r="J152" s="33"/>
      <c r="K152" s="33">
        <f>SUM(K150:K151)</f>
        <v>0</v>
      </c>
    </row>
    <row r="153" spans="1:11" ht="33.75" customHeight="1" x14ac:dyDescent="0.2">
      <c r="A153" s="3"/>
      <c r="B153" s="24" t="s">
        <v>414</v>
      </c>
      <c r="C153" s="178"/>
      <c r="D153" s="3"/>
      <c r="E153" s="13"/>
      <c r="F153" s="13"/>
      <c r="G153" s="13"/>
      <c r="H153" s="13"/>
      <c r="I153" s="33"/>
      <c r="J153" s="33"/>
      <c r="K153" s="33"/>
    </row>
    <row r="154" spans="1:11" ht="15" x14ac:dyDescent="0.2">
      <c r="A154" s="3"/>
      <c r="B154" s="168" t="s">
        <v>412</v>
      </c>
      <c r="C154" s="190">
        <v>250</v>
      </c>
      <c r="D154" s="46" t="s">
        <v>12</v>
      </c>
      <c r="E154" s="47"/>
      <c r="F154" s="47"/>
      <c r="G154" s="49"/>
      <c r="H154" s="197" t="s">
        <v>444</v>
      </c>
      <c r="I154" s="48"/>
      <c r="J154" s="48"/>
      <c r="K154" s="48">
        <f>J154*C154</f>
        <v>0</v>
      </c>
    </row>
    <row r="155" spans="1:11" ht="20.100000000000001" customHeight="1" x14ac:dyDescent="0.2">
      <c r="A155" s="3"/>
      <c r="B155" s="168" t="s">
        <v>413</v>
      </c>
      <c r="C155" s="190">
        <v>100</v>
      </c>
      <c r="D155" s="46" t="s">
        <v>12</v>
      </c>
      <c r="E155" s="47"/>
      <c r="F155" s="47"/>
      <c r="G155" s="49"/>
      <c r="H155" s="197" t="s">
        <v>444</v>
      </c>
      <c r="I155" s="48"/>
      <c r="J155" s="48"/>
      <c r="K155" s="48">
        <f>J155*C155</f>
        <v>0</v>
      </c>
    </row>
    <row r="156" spans="1:11" ht="20.100000000000001" customHeight="1" x14ac:dyDescent="0.2">
      <c r="A156" s="3"/>
      <c r="B156" s="24"/>
      <c r="C156" s="178"/>
      <c r="D156" s="3"/>
      <c r="E156" s="13"/>
      <c r="F156" s="13"/>
      <c r="G156" s="13"/>
      <c r="H156" s="13"/>
      <c r="I156" s="33"/>
      <c r="J156" s="33"/>
      <c r="K156" s="33">
        <f>SUM(K154:K155)</f>
        <v>0</v>
      </c>
    </row>
    <row r="157" spans="1:11" ht="20.100000000000001" customHeight="1" x14ac:dyDescent="0.2">
      <c r="A157" s="16">
        <v>4.3</v>
      </c>
      <c r="B157" s="17" t="s">
        <v>60</v>
      </c>
      <c r="C157" s="180"/>
      <c r="D157" s="18"/>
      <c r="E157" s="19"/>
      <c r="F157" s="19"/>
      <c r="G157" s="19"/>
      <c r="H157" s="19"/>
      <c r="I157" s="36"/>
      <c r="J157" s="36"/>
      <c r="K157" s="36"/>
    </row>
    <row r="158" spans="1:11" ht="36.75" customHeight="1" x14ac:dyDescent="0.2">
      <c r="A158" s="3"/>
      <c r="B158" s="24" t="s">
        <v>247</v>
      </c>
      <c r="C158" s="178"/>
      <c r="D158" s="3"/>
      <c r="E158" s="13"/>
      <c r="F158" s="13"/>
      <c r="G158" s="13"/>
      <c r="H158" s="13"/>
      <c r="I158" s="33"/>
      <c r="J158" s="33"/>
      <c r="K158" s="33"/>
    </row>
    <row r="159" spans="1:11" ht="33.75" customHeight="1" x14ac:dyDescent="0.2">
      <c r="A159" s="3"/>
      <c r="B159" s="45" t="s">
        <v>61</v>
      </c>
      <c r="C159" s="190">
        <v>6</v>
      </c>
      <c r="D159" s="46" t="s">
        <v>12</v>
      </c>
      <c r="E159" s="47"/>
      <c r="F159" s="47"/>
      <c r="G159" s="47"/>
      <c r="H159" s="196" t="s">
        <v>449</v>
      </c>
      <c r="I159" s="48"/>
      <c r="J159" s="48"/>
      <c r="K159" s="48">
        <f>J159*C159</f>
        <v>0</v>
      </c>
    </row>
    <row r="160" spans="1:11" ht="20.100000000000001" customHeight="1" x14ac:dyDescent="0.2">
      <c r="A160" s="3"/>
      <c r="B160" s="24"/>
      <c r="C160" s="178"/>
      <c r="D160" s="3"/>
      <c r="E160" s="13"/>
      <c r="F160" s="13"/>
      <c r="G160" s="13"/>
      <c r="H160" s="13"/>
      <c r="I160" s="33"/>
      <c r="J160" s="33"/>
      <c r="K160" s="33">
        <f>SUM(K159)</f>
        <v>0</v>
      </c>
    </row>
    <row r="161" spans="1:11" ht="20.100000000000001" customHeight="1" x14ac:dyDescent="0.2">
      <c r="A161" s="222" t="s">
        <v>232</v>
      </c>
      <c r="B161" s="223"/>
      <c r="C161" s="223"/>
      <c r="D161" s="223"/>
      <c r="E161" s="27"/>
      <c r="F161" s="27"/>
      <c r="G161" s="27"/>
      <c r="H161" s="27"/>
      <c r="I161" s="38"/>
      <c r="J161" s="224"/>
      <c r="K161" s="224">
        <f>K123+K134+K143+K147+K152+K156+K160</f>
        <v>0</v>
      </c>
    </row>
    <row r="162" spans="1:11" ht="20.100000000000001" customHeight="1" x14ac:dyDescent="0.2">
      <c r="A162" s="28"/>
      <c r="B162" s="29"/>
      <c r="C162" s="186"/>
      <c r="D162" s="29"/>
      <c r="E162" s="30"/>
      <c r="F162" s="30"/>
      <c r="G162" s="30"/>
      <c r="H162" s="30"/>
      <c r="I162" s="39"/>
      <c r="J162" s="225"/>
      <c r="K162" s="225"/>
    </row>
    <row r="163" spans="1:11" ht="20.100000000000001" customHeight="1" x14ac:dyDescent="0.2">
      <c r="A163" s="3"/>
      <c r="B163" s="24"/>
      <c r="C163" s="178"/>
      <c r="D163" s="3"/>
      <c r="E163" s="13"/>
      <c r="F163" s="13"/>
      <c r="G163" s="13"/>
      <c r="H163" s="13"/>
      <c r="I163" s="33"/>
      <c r="J163" s="33"/>
      <c r="K163" s="33"/>
    </row>
    <row r="164" spans="1:11" ht="20.100000000000001" customHeight="1" x14ac:dyDescent="0.2">
      <c r="A164" s="3"/>
      <c r="B164" s="5" t="s">
        <v>59</v>
      </c>
      <c r="C164" s="178"/>
      <c r="D164" s="10"/>
      <c r="E164" s="13"/>
      <c r="F164" s="13"/>
      <c r="G164" s="13"/>
      <c r="H164" s="13"/>
      <c r="I164" s="33"/>
      <c r="J164" s="33"/>
      <c r="K164" s="33"/>
    </row>
    <row r="165" spans="1:11" ht="20.100000000000001" customHeight="1" x14ac:dyDescent="0.2">
      <c r="A165" s="16">
        <v>5.0999999999999996</v>
      </c>
      <c r="B165" s="17" t="s">
        <v>62</v>
      </c>
      <c r="C165" s="180"/>
      <c r="D165" s="18"/>
      <c r="E165" s="19"/>
      <c r="F165" s="19"/>
      <c r="G165" s="19"/>
      <c r="H165" s="19"/>
      <c r="I165" s="36"/>
      <c r="J165" s="36"/>
      <c r="K165" s="36"/>
    </row>
    <row r="166" spans="1:11" ht="30" customHeight="1" x14ac:dyDescent="0.2">
      <c r="A166" s="3"/>
      <c r="B166" s="24" t="s">
        <v>435</v>
      </c>
      <c r="C166" s="178"/>
      <c r="D166" s="3"/>
      <c r="E166" s="13"/>
      <c r="F166" s="13"/>
      <c r="G166" s="13"/>
      <c r="H166" s="13"/>
      <c r="I166" s="33"/>
      <c r="J166" s="33"/>
      <c r="K166" s="33"/>
    </row>
    <row r="167" spans="1:11" ht="20.100000000000001" customHeight="1" x14ac:dyDescent="0.2">
      <c r="A167" s="3"/>
      <c r="B167" s="45" t="s">
        <v>63</v>
      </c>
      <c r="C167" s="190">
        <v>10</v>
      </c>
      <c r="D167" s="50" t="s">
        <v>12</v>
      </c>
      <c r="E167" s="47"/>
      <c r="F167" s="47"/>
      <c r="G167" s="47" t="s">
        <v>236</v>
      </c>
      <c r="H167" s="196" t="s">
        <v>450</v>
      </c>
      <c r="I167" s="48"/>
      <c r="J167" s="48"/>
      <c r="K167" s="48">
        <f>J167*C167</f>
        <v>0</v>
      </c>
    </row>
    <row r="168" spans="1:11" ht="20.100000000000001" customHeight="1" x14ac:dyDescent="0.2">
      <c r="A168" s="3"/>
      <c r="B168" s="45" t="s">
        <v>64</v>
      </c>
      <c r="C168" s="190">
        <v>10</v>
      </c>
      <c r="D168" s="50" t="s">
        <v>12</v>
      </c>
      <c r="E168" s="47"/>
      <c r="F168" s="47"/>
      <c r="G168" s="47" t="s">
        <v>236</v>
      </c>
      <c r="H168" s="196" t="s">
        <v>450</v>
      </c>
      <c r="I168" s="48"/>
      <c r="J168" s="48"/>
      <c r="K168" s="48">
        <f>J168*C168</f>
        <v>0</v>
      </c>
    </row>
    <row r="169" spans="1:11" ht="20.100000000000001" customHeight="1" x14ac:dyDescent="0.2">
      <c r="A169" s="3"/>
      <c r="B169" s="45" t="s">
        <v>65</v>
      </c>
      <c r="C169" s="190">
        <v>5</v>
      </c>
      <c r="D169" s="50" t="s">
        <v>12</v>
      </c>
      <c r="E169" s="47"/>
      <c r="F169" s="47"/>
      <c r="G169" s="47" t="s">
        <v>236</v>
      </c>
      <c r="H169" s="196" t="s">
        <v>450</v>
      </c>
      <c r="I169" s="48"/>
      <c r="J169" s="48"/>
      <c r="K169" s="48">
        <f>J169*C169</f>
        <v>0</v>
      </c>
    </row>
    <row r="170" spans="1:11" ht="20.100000000000001" customHeight="1" x14ac:dyDescent="0.2">
      <c r="A170" s="3"/>
      <c r="B170" s="45" t="s">
        <v>66</v>
      </c>
      <c r="C170" s="190">
        <v>10</v>
      </c>
      <c r="D170" s="50" t="s">
        <v>12</v>
      </c>
      <c r="E170" s="47"/>
      <c r="F170" s="47"/>
      <c r="G170" s="47" t="s">
        <v>236</v>
      </c>
      <c r="H170" s="196" t="s">
        <v>450</v>
      </c>
      <c r="I170" s="48"/>
      <c r="J170" s="48"/>
      <c r="K170" s="48">
        <f>J170*C170</f>
        <v>0</v>
      </c>
    </row>
    <row r="171" spans="1:11" ht="20.100000000000001" customHeight="1" x14ac:dyDescent="0.2">
      <c r="A171" s="3"/>
      <c r="B171" s="45" t="s">
        <v>67</v>
      </c>
      <c r="C171" s="190">
        <v>22</v>
      </c>
      <c r="D171" s="50" t="s">
        <v>12</v>
      </c>
      <c r="E171" s="47"/>
      <c r="F171" s="47"/>
      <c r="G171" s="47" t="s">
        <v>238</v>
      </c>
      <c r="H171" s="196" t="s">
        <v>451</v>
      </c>
      <c r="I171" s="48"/>
      <c r="J171" s="48"/>
      <c r="K171" s="48">
        <f>J171*C171</f>
        <v>0</v>
      </c>
    </row>
    <row r="172" spans="1:11" ht="20.100000000000001" customHeight="1" x14ac:dyDescent="0.2">
      <c r="A172" s="3"/>
      <c r="B172" s="24"/>
      <c r="C172" s="178"/>
      <c r="D172" s="3"/>
      <c r="E172" s="13"/>
      <c r="F172" s="13"/>
      <c r="G172" s="13"/>
      <c r="H172" s="13"/>
      <c r="I172" s="33"/>
      <c r="J172" s="33"/>
      <c r="K172" s="33">
        <f>SUM(K167:K171)</f>
        <v>0</v>
      </c>
    </row>
    <row r="173" spans="1:11" ht="28.5" customHeight="1" x14ac:dyDescent="0.2">
      <c r="A173" s="3"/>
      <c r="B173" s="24" t="s">
        <v>261</v>
      </c>
      <c r="C173" s="178"/>
      <c r="D173" s="3"/>
      <c r="E173" s="13"/>
      <c r="F173" s="13"/>
      <c r="G173" s="13"/>
      <c r="H173" s="13"/>
      <c r="I173" s="33"/>
      <c r="J173" s="33"/>
      <c r="K173" s="33"/>
    </row>
    <row r="174" spans="1:11" ht="20.100000000000001" customHeight="1" x14ac:dyDescent="0.2">
      <c r="A174" s="3"/>
      <c r="B174" s="45" t="s">
        <v>68</v>
      </c>
      <c r="C174" s="185">
        <v>25</v>
      </c>
      <c r="D174" s="46" t="s">
        <v>12</v>
      </c>
      <c r="E174" s="47"/>
      <c r="F174" s="47"/>
      <c r="G174" s="47" t="s">
        <v>240</v>
      </c>
      <c r="H174" s="196" t="s">
        <v>451</v>
      </c>
      <c r="I174" s="48"/>
      <c r="J174" s="48"/>
      <c r="K174" s="48">
        <f>J174*C174</f>
        <v>0</v>
      </c>
    </row>
    <row r="175" spans="1:11" ht="20.100000000000001" customHeight="1" x14ac:dyDescent="0.2">
      <c r="A175" s="3"/>
      <c r="B175" s="45" t="s">
        <v>69</v>
      </c>
      <c r="C175" s="185">
        <v>6</v>
      </c>
      <c r="D175" s="46" t="s">
        <v>12</v>
      </c>
      <c r="E175" s="47"/>
      <c r="F175" s="47"/>
      <c r="G175" s="47" t="s">
        <v>240</v>
      </c>
      <c r="H175" s="196" t="s">
        <v>451</v>
      </c>
      <c r="I175" s="48"/>
      <c r="J175" s="48"/>
      <c r="K175" s="48">
        <f>J175*C175</f>
        <v>0</v>
      </c>
    </row>
    <row r="176" spans="1:11" ht="28.5" customHeight="1" x14ac:dyDescent="0.2">
      <c r="A176" s="3"/>
      <c r="B176" s="45" t="s">
        <v>70</v>
      </c>
      <c r="C176" s="185">
        <v>25</v>
      </c>
      <c r="D176" s="46" t="s">
        <v>12</v>
      </c>
      <c r="E176" s="47"/>
      <c r="F176" s="47"/>
      <c r="G176" s="47"/>
      <c r="H176" s="196" t="s">
        <v>451</v>
      </c>
      <c r="I176" s="48"/>
      <c r="J176" s="48"/>
      <c r="K176" s="48">
        <f>J176*C176</f>
        <v>0</v>
      </c>
    </row>
    <row r="177" spans="1:11" ht="31.5" customHeight="1" x14ac:dyDescent="0.2">
      <c r="A177" s="3"/>
      <c r="B177" s="45" t="s">
        <v>71</v>
      </c>
      <c r="C177" s="185">
        <v>10</v>
      </c>
      <c r="D177" s="46" t="s">
        <v>12</v>
      </c>
      <c r="E177" s="47"/>
      <c r="F177" s="47"/>
      <c r="G177" s="47"/>
      <c r="H177" s="196" t="s">
        <v>451</v>
      </c>
      <c r="I177" s="48"/>
      <c r="J177" s="48"/>
      <c r="K177" s="48">
        <f>J177*C177</f>
        <v>0</v>
      </c>
    </row>
    <row r="178" spans="1:11" ht="20.100000000000001" customHeight="1" x14ac:dyDescent="0.2">
      <c r="A178" s="3"/>
      <c r="B178" s="15"/>
      <c r="C178" s="188"/>
      <c r="D178" s="3"/>
      <c r="E178" s="13"/>
      <c r="F178" s="13"/>
      <c r="G178" s="13"/>
      <c r="H178" s="13"/>
      <c r="I178" s="33"/>
      <c r="J178" s="33"/>
      <c r="K178" s="33">
        <f>SUM(K174:K177)</f>
        <v>0</v>
      </c>
    </row>
    <row r="179" spans="1:11" ht="25.5" x14ac:dyDescent="0.2">
      <c r="A179" s="3"/>
      <c r="B179" s="24" t="s">
        <v>262</v>
      </c>
      <c r="C179" s="188"/>
      <c r="D179" s="3"/>
      <c r="E179" s="13"/>
      <c r="F179" s="13"/>
      <c r="G179" s="13"/>
      <c r="H179" s="13"/>
      <c r="I179" s="33"/>
      <c r="J179" s="33"/>
      <c r="K179" s="33"/>
    </row>
    <row r="180" spans="1:11" ht="23.25" customHeight="1" x14ac:dyDescent="0.2">
      <c r="A180" s="3"/>
      <c r="B180" s="45" t="s">
        <v>72</v>
      </c>
      <c r="C180" s="185">
        <v>12</v>
      </c>
      <c r="D180" s="46" t="s">
        <v>12</v>
      </c>
      <c r="E180" s="47"/>
      <c r="F180" s="47"/>
      <c r="G180" s="47"/>
      <c r="H180" s="47" t="s">
        <v>226</v>
      </c>
      <c r="I180" s="48"/>
      <c r="J180" s="48"/>
      <c r="K180" s="48">
        <f>J180*C180</f>
        <v>0</v>
      </c>
    </row>
    <row r="181" spans="1:11" ht="33" customHeight="1" x14ac:dyDescent="0.2">
      <c r="A181" s="3"/>
      <c r="B181" s="45" t="s">
        <v>73</v>
      </c>
      <c r="C181" s="185">
        <v>16</v>
      </c>
      <c r="D181" s="46" t="s">
        <v>12</v>
      </c>
      <c r="E181" s="47"/>
      <c r="F181" s="47"/>
      <c r="G181" s="47"/>
      <c r="H181" s="47" t="s">
        <v>227</v>
      </c>
      <c r="I181" s="48"/>
      <c r="J181" s="48"/>
      <c r="K181" s="48">
        <f>J181*C181</f>
        <v>0</v>
      </c>
    </row>
    <row r="182" spans="1:11" ht="20.100000000000001" customHeight="1" x14ac:dyDescent="0.2">
      <c r="A182" s="3"/>
      <c r="B182" s="15"/>
      <c r="C182" s="188"/>
      <c r="D182" s="3"/>
      <c r="E182" s="13"/>
      <c r="F182" s="13"/>
      <c r="G182" s="13"/>
      <c r="H182" s="13"/>
      <c r="I182" s="33"/>
      <c r="J182" s="33"/>
      <c r="K182" s="33">
        <f>SUM(K180:K181)</f>
        <v>0</v>
      </c>
    </row>
    <row r="183" spans="1:11" ht="25.5" x14ac:dyDescent="0.2">
      <c r="A183" s="3"/>
      <c r="B183" s="24" t="s">
        <v>263</v>
      </c>
      <c r="C183" s="188"/>
      <c r="D183" s="3"/>
      <c r="E183" s="13"/>
      <c r="F183" s="13"/>
      <c r="G183" s="13"/>
      <c r="H183" s="13"/>
      <c r="I183" s="33"/>
      <c r="J183" s="33"/>
      <c r="K183" s="33"/>
    </row>
    <row r="184" spans="1:11" ht="22.5" customHeight="1" x14ac:dyDescent="0.2">
      <c r="A184" s="3"/>
      <c r="B184" s="168" t="s">
        <v>74</v>
      </c>
      <c r="C184" s="185">
        <v>1</v>
      </c>
      <c r="D184" s="46" t="s">
        <v>12</v>
      </c>
      <c r="E184" s="47"/>
      <c r="F184" s="47"/>
      <c r="G184" s="47" t="s">
        <v>236</v>
      </c>
      <c r="H184" s="47"/>
      <c r="I184" s="48"/>
      <c r="J184" s="48"/>
      <c r="K184" s="48">
        <f>J184*C184</f>
        <v>0</v>
      </c>
    </row>
    <row r="185" spans="1:11" ht="20.100000000000001" customHeight="1" x14ac:dyDescent="0.2">
      <c r="A185" s="3"/>
      <c r="B185" s="175" t="s">
        <v>436</v>
      </c>
      <c r="C185" s="194">
        <v>2</v>
      </c>
      <c r="D185" s="194" t="s">
        <v>12</v>
      </c>
      <c r="E185" s="194"/>
      <c r="F185" s="194"/>
      <c r="G185" s="194" t="s">
        <v>236</v>
      </c>
      <c r="H185" s="194"/>
      <c r="I185" s="195"/>
      <c r="J185" s="195"/>
      <c r="K185" s="195">
        <f>SUM(K184)</f>
        <v>0</v>
      </c>
    </row>
    <row r="186" spans="1:11" ht="20.100000000000001" customHeight="1" x14ac:dyDescent="0.2">
      <c r="A186" s="3"/>
      <c r="B186" s="193"/>
      <c r="C186" s="188"/>
      <c r="D186" s="3"/>
      <c r="E186" s="13"/>
      <c r="F186" s="13"/>
      <c r="G186" s="13"/>
      <c r="H186" s="13"/>
      <c r="I186" s="33"/>
      <c r="J186" s="33"/>
      <c r="K186" s="33"/>
    </row>
    <row r="187" spans="1:11" ht="20.100000000000001" customHeight="1" x14ac:dyDescent="0.2">
      <c r="A187" s="16">
        <v>5.2</v>
      </c>
      <c r="B187" s="17" t="s">
        <v>75</v>
      </c>
      <c r="C187" s="180"/>
      <c r="D187" s="18"/>
      <c r="E187" s="19"/>
      <c r="F187" s="19"/>
      <c r="G187" s="19"/>
      <c r="H187" s="19"/>
      <c r="I187" s="36"/>
      <c r="J187" s="36"/>
      <c r="K187" s="36"/>
    </row>
    <row r="188" spans="1:11" ht="33" customHeight="1" x14ac:dyDescent="0.2">
      <c r="A188" s="3"/>
      <c r="B188" s="24" t="s">
        <v>434</v>
      </c>
      <c r="C188" s="188"/>
      <c r="D188" s="3"/>
      <c r="E188" s="13"/>
      <c r="F188" s="13"/>
      <c r="G188" s="13"/>
      <c r="H188" s="13"/>
      <c r="I188" s="33"/>
      <c r="J188" s="33"/>
      <c r="K188" s="33"/>
    </row>
    <row r="189" spans="1:11" ht="20.100000000000001" customHeight="1" x14ac:dyDescent="0.2">
      <c r="A189" s="3"/>
      <c r="B189" s="45" t="s">
        <v>76</v>
      </c>
      <c r="C189" s="185">
        <v>8</v>
      </c>
      <c r="D189" s="46" t="s">
        <v>12</v>
      </c>
      <c r="E189" s="47"/>
      <c r="F189" s="47"/>
      <c r="G189" s="47" t="s">
        <v>238</v>
      </c>
      <c r="H189" s="196" t="s">
        <v>452</v>
      </c>
      <c r="I189" s="48"/>
      <c r="J189" s="48"/>
      <c r="K189" s="48">
        <f>J189*C189</f>
        <v>0</v>
      </c>
    </row>
    <row r="190" spans="1:11" ht="20.100000000000001" customHeight="1" x14ac:dyDescent="0.2">
      <c r="A190" s="3"/>
      <c r="B190" s="45" t="s">
        <v>77</v>
      </c>
      <c r="C190" s="185">
        <v>8</v>
      </c>
      <c r="D190" s="46" t="s">
        <v>12</v>
      </c>
      <c r="E190" s="47"/>
      <c r="F190" s="47"/>
      <c r="G190" s="47" t="s">
        <v>238</v>
      </c>
      <c r="H190" s="196" t="s">
        <v>453</v>
      </c>
      <c r="I190" s="48"/>
      <c r="J190" s="48"/>
      <c r="K190" s="48">
        <f>J190*C190</f>
        <v>0</v>
      </c>
    </row>
    <row r="191" spans="1:11" ht="20.100000000000001" customHeight="1" x14ac:dyDescent="0.2">
      <c r="A191" s="3"/>
      <c r="B191" s="45" t="s">
        <v>78</v>
      </c>
      <c r="C191" s="185">
        <v>4</v>
      </c>
      <c r="D191" s="46" t="s">
        <v>12</v>
      </c>
      <c r="E191" s="47"/>
      <c r="F191" s="47"/>
      <c r="G191" s="47" t="s">
        <v>238</v>
      </c>
      <c r="H191" s="196" t="s">
        <v>453</v>
      </c>
      <c r="I191" s="48"/>
      <c r="J191" s="48"/>
      <c r="K191" s="48">
        <f>J191*C191</f>
        <v>0</v>
      </c>
    </row>
    <row r="192" spans="1:11" ht="20.100000000000001" customHeight="1" x14ac:dyDescent="0.2">
      <c r="A192" s="3"/>
      <c r="B192" s="45" t="s">
        <v>79</v>
      </c>
      <c r="C192" s="185">
        <v>8</v>
      </c>
      <c r="D192" s="46" t="s">
        <v>12</v>
      </c>
      <c r="E192" s="47"/>
      <c r="F192" s="47"/>
      <c r="G192" s="47" t="s">
        <v>238</v>
      </c>
      <c r="H192" s="196" t="s">
        <v>453</v>
      </c>
      <c r="I192" s="48"/>
      <c r="J192" s="48"/>
      <c r="K192" s="48">
        <f>J192*C192</f>
        <v>0</v>
      </c>
    </row>
    <row r="193" spans="1:11" ht="20.100000000000001" customHeight="1" x14ac:dyDescent="0.2">
      <c r="A193" s="3"/>
      <c r="B193" s="15"/>
      <c r="C193" s="188"/>
      <c r="D193" s="3"/>
      <c r="E193" s="13"/>
      <c r="F193" s="13"/>
      <c r="G193" s="13"/>
      <c r="H193" s="13"/>
      <c r="I193" s="33"/>
      <c r="J193" s="33"/>
      <c r="K193" s="33">
        <f>SUM(K189:K192)</f>
        <v>0</v>
      </c>
    </row>
    <row r="194" spans="1:11" ht="30" customHeight="1" x14ac:dyDescent="0.2">
      <c r="A194" s="3"/>
      <c r="B194" s="24" t="s">
        <v>264</v>
      </c>
      <c r="C194" s="188"/>
      <c r="D194" s="3"/>
      <c r="E194" s="13"/>
      <c r="F194" s="13"/>
      <c r="G194" s="13"/>
      <c r="H194" s="13"/>
      <c r="I194" s="33"/>
      <c r="J194" s="33"/>
      <c r="K194" s="33"/>
    </row>
    <row r="195" spans="1:11" ht="24.75" customHeight="1" x14ac:dyDescent="0.2">
      <c r="A195" s="3"/>
      <c r="B195" s="45" t="s">
        <v>80</v>
      </c>
      <c r="C195" s="185">
        <v>4</v>
      </c>
      <c r="D195" s="46" t="s">
        <v>12</v>
      </c>
      <c r="E195" s="47"/>
      <c r="F195" s="47"/>
      <c r="G195" s="47" t="s">
        <v>238</v>
      </c>
      <c r="H195" s="196" t="s">
        <v>450</v>
      </c>
      <c r="I195" s="48"/>
      <c r="J195" s="48"/>
      <c r="K195" s="48">
        <f>J195*C195</f>
        <v>0</v>
      </c>
    </row>
    <row r="196" spans="1:11" ht="20.100000000000001" customHeight="1" x14ac:dyDescent="0.2">
      <c r="A196" s="3"/>
      <c r="B196" s="45" t="s">
        <v>81</v>
      </c>
      <c r="C196" s="185">
        <v>6</v>
      </c>
      <c r="D196" s="46" t="s">
        <v>12</v>
      </c>
      <c r="E196" s="47"/>
      <c r="F196" s="47"/>
      <c r="G196" s="47" t="s">
        <v>238</v>
      </c>
      <c r="H196" s="196" t="s">
        <v>450</v>
      </c>
      <c r="I196" s="48"/>
      <c r="J196" s="48"/>
      <c r="K196" s="48">
        <f>J196*C196</f>
        <v>0</v>
      </c>
    </row>
    <row r="197" spans="1:11" ht="20.100000000000001" customHeight="1" x14ac:dyDescent="0.2">
      <c r="A197" s="3"/>
      <c r="B197" s="45" t="s">
        <v>82</v>
      </c>
      <c r="C197" s="185">
        <v>8</v>
      </c>
      <c r="D197" s="46" t="s">
        <v>12</v>
      </c>
      <c r="E197" s="47"/>
      <c r="F197" s="47"/>
      <c r="G197" s="47" t="s">
        <v>238</v>
      </c>
      <c r="H197" s="196" t="s">
        <v>451</v>
      </c>
      <c r="I197" s="48"/>
      <c r="J197" s="48"/>
      <c r="K197" s="48">
        <f>J197*C197</f>
        <v>0</v>
      </c>
    </row>
    <row r="198" spans="1:11" ht="20.100000000000001" customHeight="1" x14ac:dyDescent="0.2">
      <c r="A198" s="3"/>
      <c r="B198" s="15"/>
      <c r="C198" s="188"/>
      <c r="D198" s="3"/>
      <c r="E198" s="13"/>
      <c r="F198" s="13"/>
      <c r="G198" s="13"/>
      <c r="H198" s="13"/>
      <c r="I198" s="33"/>
      <c r="J198" s="33"/>
      <c r="K198" s="33">
        <f>SUM(K195:K197)</f>
        <v>0</v>
      </c>
    </row>
    <row r="199" spans="1:11" ht="20.100000000000001" customHeight="1" x14ac:dyDescent="0.2">
      <c r="A199" s="16">
        <v>5.3</v>
      </c>
      <c r="B199" s="17" t="s">
        <v>83</v>
      </c>
      <c r="C199" s="180"/>
      <c r="D199" s="18"/>
      <c r="E199" s="19"/>
      <c r="F199" s="19"/>
      <c r="G199" s="19"/>
      <c r="H199" s="19"/>
      <c r="I199" s="36"/>
      <c r="J199" s="36"/>
      <c r="K199" s="36"/>
    </row>
    <row r="200" spans="1:11" ht="32.25" customHeight="1" x14ac:dyDescent="0.2">
      <c r="A200" s="3"/>
      <c r="B200" s="24" t="s">
        <v>391</v>
      </c>
      <c r="C200" s="188"/>
      <c r="D200" s="3"/>
      <c r="E200" s="13"/>
      <c r="F200" s="13"/>
      <c r="G200" s="13"/>
      <c r="H200" s="13"/>
      <c r="I200" s="33"/>
      <c r="J200" s="33"/>
      <c r="K200" s="33"/>
    </row>
    <row r="201" spans="1:11" ht="20.100000000000001" customHeight="1" x14ac:dyDescent="0.2">
      <c r="A201" s="3"/>
      <c r="B201" s="45" t="s">
        <v>84</v>
      </c>
      <c r="C201" s="185">
        <v>16</v>
      </c>
      <c r="D201" s="46" t="s">
        <v>12</v>
      </c>
      <c r="E201" s="47"/>
      <c r="F201" s="47"/>
      <c r="G201" s="47" t="s">
        <v>239</v>
      </c>
      <c r="H201" s="196" t="s">
        <v>450</v>
      </c>
      <c r="I201" s="48"/>
      <c r="J201" s="48"/>
      <c r="K201" s="48">
        <f>J201*C201</f>
        <v>0</v>
      </c>
    </row>
    <row r="202" spans="1:11" ht="20.100000000000001" customHeight="1" x14ac:dyDescent="0.2">
      <c r="A202" s="3"/>
      <c r="B202" s="168" t="s">
        <v>418</v>
      </c>
      <c r="C202" s="185">
        <v>2</v>
      </c>
      <c r="D202" s="46" t="s">
        <v>416</v>
      </c>
      <c r="E202" s="47"/>
      <c r="F202" s="47"/>
      <c r="G202" s="47" t="s">
        <v>417</v>
      </c>
      <c r="H202" s="47"/>
      <c r="I202" s="48"/>
      <c r="J202" s="48"/>
      <c r="K202" s="48">
        <f t="shared" ref="K202:K203" si="7">J202*C202</f>
        <v>0</v>
      </c>
    </row>
    <row r="203" spans="1:11" ht="28.5" customHeight="1" x14ac:dyDescent="0.2">
      <c r="A203" s="3"/>
      <c r="B203" s="45" t="s">
        <v>429</v>
      </c>
      <c r="C203" s="185">
        <v>4</v>
      </c>
      <c r="D203" s="46" t="s">
        <v>12</v>
      </c>
      <c r="E203" s="47"/>
      <c r="F203" s="47"/>
      <c r="G203" s="47" t="s">
        <v>430</v>
      </c>
      <c r="H203" s="196" t="s">
        <v>451</v>
      </c>
      <c r="I203" s="48"/>
      <c r="J203" s="48"/>
      <c r="K203" s="48">
        <f t="shared" si="7"/>
        <v>0</v>
      </c>
    </row>
    <row r="204" spans="1:11" ht="20.100000000000001" customHeight="1" x14ac:dyDescent="0.2">
      <c r="A204" s="3"/>
      <c r="B204" s="15"/>
      <c r="C204" s="188"/>
      <c r="D204" s="3"/>
      <c r="E204" s="13"/>
      <c r="F204" s="13"/>
      <c r="G204" s="13"/>
      <c r="H204" s="13"/>
      <c r="I204" s="33"/>
      <c r="J204" s="33"/>
      <c r="K204" s="33">
        <f>SUM(K201:K203)</f>
        <v>0</v>
      </c>
    </row>
    <row r="205" spans="1:11" ht="25.5" x14ac:dyDescent="0.2">
      <c r="A205" s="3"/>
      <c r="B205" s="24" t="s">
        <v>265</v>
      </c>
      <c r="C205" s="188"/>
      <c r="D205" s="3"/>
      <c r="E205" s="13"/>
      <c r="F205" s="13"/>
      <c r="G205" s="13"/>
      <c r="H205" s="13"/>
      <c r="I205" s="33"/>
      <c r="J205" s="33"/>
      <c r="K205" s="33"/>
    </row>
    <row r="206" spans="1:11" ht="20.100000000000001" customHeight="1" x14ac:dyDescent="0.2">
      <c r="A206" s="3"/>
      <c r="B206" s="45" t="s">
        <v>85</v>
      </c>
      <c r="C206" s="185">
        <v>16</v>
      </c>
      <c r="D206" s="46" t="s">
        <v>12</v>
      </c>
      <c r="E206" s="47"/>
      <c r="F206" s="47"/>
      <c r="G206" s="47" t="s">
        <v>239</v>
      </c>
      <c r="H206" s="196" t="s">
        <v>451</v>
      </c>
      <c r="I206" s="48"/>
      <c r="J206" s="48"/>
      <c r="K206" s="48">
        <f>J206*C206</f>
        <v>0</v>
      </c>
    </row>
    <row r="207" spans="1:11" ht="20.100000000000001" customHeight="1" x14ac:dyDescent="0.2">
      <c r="A207" s="3"/>
      <c r="B207" s="15"/>
      <c r="C207" s="188"/>
      <c r="D207" s="3"/>
      <c r="E207" s="13"/>
      <c r="F207" s="13"/>
      <c r="G207" s="13"/>
      <c r="H207" s="13"/>
      <c r="I207" s="33"/>
      <c r="J207" s="33"/>
      <c r="K207" s="33">
        <f>SUM(K206)</f>
        <v>0</v>
      </c>
    </row>
    <row r="208" spans="1:11" ht="20.100000000000001" customHeight="1" x14ac:dyDescent="0.2">
      <c r="A208" s="16">
        <v>5.4</v>
      </c>
      <c r="B208" s="17" t="s">
        <v>86</v>
      </c>
      <c r="C208" s="180"/>
      <c r="D208" s="18"/>
      <c r="E208" s="19"/>
      <c r="F208" s="19"/>
      <c r="G208" s="19"/>
      <c r="H208" s="19"/>
      <c r="I208" s="36"/>
      <c r="J208" s="36"/>
      <c r="K208" s="36"/>
    </row>
    <row r="209" spans="1:11" ht="25.5" x14ac:dyDescent="0.2">
      <c r="A209" s="3"/>
      <c r="B209" s="24" t="s">
        <v>301</v>
      </c>
      <c r="C209" s="188"/>
      <c r="D209" s="3"/>
      <c r="E209" s="13"/>
      <c r="F209" s="13"/>
      <c r="G209" s="13"/>
      <c r="H209" s="13"/>
      <c r="I209" s="33"/>
      <c r="J209" s="33"/>
      <c r="K209" s="33"/>
    </row>
    <row r="210" spans="1:11" ht="20.100000000000001" customHeight="1" x14ac:dyDescent="0.2">
      <c r="A210" s="3"/>
      <c r="B210" s="45" t="s">
        <v>87</v>
      </c>
      <c r="C210" s="185">
        <v>40</v>
      </c>
      <c r="D210" s="46" t="s">
        <v>12</v>
      </c>
      <c r="E210" s="47"/>
      <c r="F210" s="47"/>
      <c r="G210" s="47"/>
      <c r="H210" s="196" t="s">
        <v>451</v>
      </c>
      <c r="I210" s="48"/>
      <c r="J210" s="48"/>
      <c r="K210" s="48">
        <f>J210*C210</f>
        <v>0</v>
      </c>
    </row>
    <row r="211" spans="1:11" ht="20.100000000000001" customHeight="1" x14ac:dyDescent="0.2">
      <c r="A211" s="3"/>
      <c r="B211" s="15"/>
      <c r="C211" s="188"/>
      <c r="D211" s="3"/>
      <c r="E211" s="13"/>
      <c r="F211" s="13"/>
      <c r="G211" s="13"/>
      <c r="H211" s="13"/>
      <c r="I211" s="33"/>
      <c r="J211" s="33"/>
      <c r="K211" s="33">
        <f>SUM(K210)</f>
        <v>0</v>
      </c>
    </row>
    <row r="212" spans="1:11" ht="25.5" x14ac:dyDescent="0.2">
      <c r="A212" s="3"/>
      <c r="B212" s="24" t="s">
        <v>390</v>
      </c>
      <c r="C212" s="188"/>
      <c r="D212" s="3"/>
      <c r="E212" s="13"/>
      <c r="F212" s="13"/>
      <c r="G212" s="13"/>
      <c r="H212" s="13"/>
      <c r="I212" s="33"/>
      <c r="J212" s="33"/>
      <c r="K212" s="33"/>
    </row>
    <row r="213" spans="1:11" ht="20.100000000000001" customHeight="1" x14ac:dyDescent="0.2">
      <c r="A213" s="3"/>
      <c r="B213" s="45" t="s">
        <v>88</v>
      </c>
      <c r="C213" s="185">
        <v>6</v>
      </c>
      <c r="D213" s="46" t="s">
        <v>12</v>
      </c>
      <c r="E213" s="47"/>
      <c r="F213" s="47"/>
      <c r="G213" s="47" t="s">
        <v>237</v>
      </c>
      <c r="H213" s="196" t="s">
        <v>450</v>
      </c>
      <c r="I213" s="48"/>
      <c r="J213" s="48"/>
      <c r="K213" s="48">
        <f>J213*C213</f>
        <v>0</v>
      </c>
    </row>
    <row r="214" spans="1:11" ht="20.100000000000001" customHeight="1" x14ac:dyDescent="0.2">
      <c r="A214" s="3"/>
      <c r="B214" s="45" t="s">
        <v>89</v>
      </c>
      <c r="C214" s="185">
        <v>6</v>
      </c>
      <c r="D214" s="46" t="s">
        <v>12</v>
      </c>
      <c r="E214" s="47"/>
      <c r="F214" s="47"/>
      <c r="G214" s="47" t="s">
        <v>237</v>
      </c>
      <c r="H214" s="196" t="s">
        <v>450</v>
      </c>
      <c r="I214" s="48"/>
      <c r="J214" s="48"/>
      <c r="K214" s="48">
        <f>J214*C214</f>
        <v>0</v>
      </c>
    </row>
    <row r="215" spans="1:11" ht="20.100000000000001" customHeight="1" x14ac:dyDescent="0.2">
      <c r="A215" s="3"/>
      <c r="B215" s="15"/>
      <c r="C215" s="188"/>
      <c r="D215" s="3"/>
      <c r="E215" s="13"/>
      <c r="F215" s="13"/>
      <c r="G215" s="13"/>
      <c r="H215" s="13"/>
      <c r="I215" s="33"/>
      <c r="J215" s="33"/>
      <c r="K215" s="33">
        <f>SUM(K213:K214)</f>
        <v>0</v>
      </c>
    </row>
    <row r="216" spans="1:11" ht="20.100000000000001" customHeight="1" x14ac:dyDescent="0.2">
      <c r="A216" s="16" t="s">
        <v>90</v>
      </c>
      <c r="B216" s="17" t="s">
        <v>91</v>
      </c>
      <c r="C216" s="180"/>
      <c r="D216" s="18"/>
      <c r="E216" s="19"/>
      <c r="F216" s="19"/>
      <c r="G216" s="19"/>
      <c r="H216" s="19"/>
      <c r="I216" s="36"/>
      <c r="J216" s="36"/>
      <c r="K216" s="36"/>
    </row>
    <row r="217" spans="1:11" ht="36.75" customHeight="1" x14ac:dyDescent="0.2">
      <c r="A217" s="3"/>
      <c r="B217" s="24" t="s">
        <v>302</v>
      </c>
      <c r="C217" s="188"/>
      <c r="D217" s="3"/>
      <c r="E217" s="13"/>
      <c r="F217" s="13"/>
      <c r="G217" s="13"/>
      <c r="H217" s="13"/>
      <c r="I217" s="33"/>
      <c r="J217" s="33"/>
      <c r="K217" s="33"/>
    </row>
    <row r="218" spans="1:11" ht="31.5" customHeight="1" x14ac:dyDescent="0.2">
      <c r="A218" s="3"/>
      <c r="B218" s="45" t="s">
        <v>92</v>
      </c>
      <c r="C218" s="185">
        <v>4</v>
      </c>
      <c r="D218" s="171" t="s">
        <v>12</v>
      </c>
      <c r="E218" s="47"/>
      <c r="F218" s="47"/>
      <c r="G218" s="47" t="s">
        <v>238</v>
      </c>
      <c r="H218" s="196" t="s">
        <v>450</v>
      </c>
      <c r="I218" s="48"/>
      <c r="J218" s="48"/>
      <c r="K218" s="48">
        <f t="shared" ref="K218:K225" si="8">J218*C218</f>
        <v>0</v>
      </c>
    </row>
    <row r="219" spans="1:11" ht="32.25" customHeight="1" x14ac:dyDescent="0.2">
      <c r="A219" s="3"/>
      <c r="B219" s="45" t="s">
        <v>93</v>
      </c>
      <c r="C219" s="185">
        <v>8</v>
      </c>
      <c r="D219" s="171" t="s">
        <v>12</v>
      </c>
      <c r="E219" s="47"/>
      <c r="F219" s="47"/>
      <c r="G219" s="47" t="s">
        <v>238</v>
      </c>
      <c r="H219" s="196" t="s">
        <v>450</v>
      </c>
      <c r="I219" s="48"/>
      <c r="J219" s="48"/>
      <c r="K219" s="48">
        <f t="shared" si="8"/>
        <v>0</v>
      </c>
    </row>
    <row r="220" spans="1:11" ht="30" customHeight="1" x14ac:dyDescent="0.2">
      <c r="A220" s="3"/>
      <c r="B220" s="45" t="s">
        <v>94</v>
      </c>
      <c r="C220" s="185">
        <v>10</v>
      </c>
      <c r="D220" s="171" t="s">
        <v>12</v>
      </c>
      <c r="E220" s="47"/>
      <c r="F220" s="47"/>
      <c r="G220" s="47" t="s">
        <v>238</v>
      </c>
      <c r="H220" s="196" t="s">
        <v>450</v>
      </c>
      <c r="I220" s="48"/>
      <c r="J220" s="48"/>
      <c r="K220" s="48">
        <f t="shared" si="8"/>
        <v>0</v>
      </c>
    </row>
    <row r="221" spans="1:11" ht="33" customHeight="1" x14ac:dyDescent="0.2">
      <c r="A221" s="3"/>
      <c r="B221" s="45" t="s">
        <v>95</v>
      </c>
      <c r="C221" s="185">
        <v>4</v>
      </c>
      <c r="D221" s="171" t="s">
        <v>12</v>
      </c>
      <c r="E221" s="47"/>
      <c r="F221" s="47"/>
      <c r="G221" s="47" t="s">
        <v>238</v>
      </c>
      <c r="H221" s="196" t="s">
        <v>450</v>
      </c>
      <c r="I221" s="48"/>
      <c r="J221" s="48"/>
      <c r="K221" s="48">
        <f t="shared" si="8"/>
        <v>0</v>
      </c>
    </row>
    <row r="222" spans="1:11" ht="29.25" customHeight="1" x14ac:dyDescent="0.2">
      <c r="A222" s="3"/>
      <c r="B222" s="45" t="s">
        <v>96</v>
      </c>
      <c r="C222" s="185">
        <v>4</v>
      </c>
      <c r="D222" s="171" t="s">
        <v>12</v>
      </c>
      <c r="E222" s="47"/>
      <c r="F222" s="47"/>
      <c r="G222" s="47" t="s">
        <v>238</v>
      </c>
      <c r="H222" s="196" t="s">
        <v>450</v>
      </c>
      <c r="I222" s="48"/>
      <c r="J222" s="48"/>
      <c r="K222" s="48">
        <f t="shared" si="8"/>
        <v>0</v>
      </c>
    </row>
    <row r="223" spans="1:11" ht="20.100000000000001" customHeight="1" x14ac:dyDescent="0.2">
      <c r="A223" s="3"/>
      <c r="B223" s="45" t="s">
        <v>97</v>
      </c>
      <c r="C223" s="185">
        <v>100</v>
      </c>
      <c r="D223" s="171" t="s">
        <v>12</v>
      </c>
      <c r="E223" s="47"/>
      <c r="F223" s="47"/>
      <c r="G223" s="47" t="s">
        <v>238</v>
      </c>
      <c r="H223" s="196" t="s">
        <v>450</v>
      </c>
      <c r="I223" s="48"/>
      <c r="J223" s="48"/>
      <c r="K223" s="48">
        <f t="shared" si="8"/>
        <v>0</v>
      </c>
    </row>
    <row r="224" spans="1:11" ht="20.100000000000001" customHeight="1" x14ac:dyDescent="0.2">
      <c r="A224" s="3"/>
      <c r="B224" s="45" t="s">
        <v>98</v>
      </c>
      <c r="C224" s="185">
        <v>20</v>
      </c>
      <c r="D224" s="171" t="s">
        <v>12</v>
      </c>
      <c r="E224" s="47"/>
      <c r="F224" s="47"/>
      <c r="G224" s="47" t="s">
        <v>238</v>
      </c>
      <c r="H224" s="196" t="s">
        <v>450</v>
      </c>
      <c r="I224" s="48"/>
      <c r="J224" s="48"/>
      <c r="K224" s="48">
        <f t="shared" si="8"/>
        <v>0</v>
      </c>
    </row>
    <row r="225" spans="1:11" ht="20.100000000000001" customHeight="1" x14ac:dyDescent="0.2">
      <c r="A225" s="3"/>
      <c r="B225" s="45" t="s">
        <v>99</v>
      </c>
      <c r="C225" s="185">
        <v>4</v>
      </c>
      <c r="D225" s="171" t="s">
        <v>12</v>
      </c>
      <c r="E225" s="47"/>
      <c r="F225" s="47"/>
      <c r="G225" s="47" t="s">
        <v>238</v>
      </c>
      <c r="H225" s="196" t="s">
        <v>450</v>
      </c>
      <c r="I225" s="48"/>
      <c r="J225" s="48"/>
      <c r="K225" s="48">
        <f t="shared" si="8"/>
        <v>0</v>
      </c>
    </row>
    <row r="226" spans="1:11" ht="20.100000000000001" customHeight="1" x14ac:dyDescent="0.2">
      <c r="A226" s="3"/>
      <c r="B226" s="15"/>
      <c r="C226" s="188"/>
      <c r="D226" s="3"/>
      <c r="E226" s="13"/>
      <c r="F226" s="13"/>
      <c r="G226" s="13"/>
      <c r="H226" s="13"/>
      <c r="I226" s="33"/>
      <c r="J226" s="33"/>
      <c r="K226" s="33">
        <f>SUM(K218:K225)</f>
        <v>0</v>
      </c>
    </row>
    <row r="227" spans="1:11" ht="25.5" x14ac:dyDescent="0.2">
      <c r="A227" s="3"/>
      <c r="B227" s="24" t="s">
        <v>303</v>
      </c>
      <c r="C227" s="188"/>
      <c r="D227" s="3"/>
      <c r="E227" s="13"/>
      <c r="F227" s="13"/>
      <c r="G227" s="13"/>
      <c r="H227" s="13"/>
      <c r="I227" s="33"/>
      <c r="J227" s="33"/>
      <c r="K227" s="33"/>
    </row>
    <row r="228" spans="1:11" ht="24" customHeight="1" x14ac:dyDescent="0.2">
      <c r="A228" s="3"/>
      <c r="B228" s="45" t="s">
        <v>100</v>
      </c>
      <c r="C228" s="185">
        <v>200</v>
      </c>
      <c r="D228" s="171" t="s">
        <v>12</v>
      </c>
      <c r="E228" s="47"/>
      <c r="F228" s="47"/>
      <c r="G228" s="47" t="s">
        <v>238</v>
      </c>
      <c r="H228" s="196" t="s">
        <v>454</v>
      </c>
      <c r="I228" s="48"/>
      <c r="J228" s="48"/>
      <c r="K228" s="48">
        <f>J228*C228</f>
        <v>0</v>
      </c>
    </row>
    <row r="229" spans="1:11" ht="20.100000000000001" customHeight="1" x14ac:dyDescent="0.2">
      <c r="A229" s="3"/>
      <c r="B229" s="168" t="s">
        <v>415</v>
      </c>
      <c r="C229" s="185">
        <v>20</v>
      </c>
      <c r="D229" s="171" t="s">
        <v>12</v>
      </c>
      <c r="E229" s="47"/>
      <c r="F229" s="47"/>
      <c r="G229" s="47" t="s">
        <v>238</v>
      </c>
      <c r="H229" s="196" t="s">
        <v>451</v>
      </c>
      <c r="I229" s="48"/>
      <c r="J229" s="48"/>
      <c r="K229" s="48">
        <f>J229*C229</f>
        <v>0</v>
      </c>
    </row>
    <row r="230" spans="1:11" ht="20.100000000000001" customHeight="1" x14ac:dyDescent="0.2">
      <c r="A230" s="3"/>
      <c r="B230" s="15"/>
      <c r="C230" s="188"/>
      <c r="D230" s="3"/>
      <c r="E230" s="13"/>
      <c r="F230" s="13"/>
      <c r="G230" s="13"/>
      <c r="H230" s="13"/>
      <c r="I230" s="33"/>
      <c r="J230" s="33"/>
      <c r="K230" s="33">
        <f>SUM(K228:K229)</f>
        <v>0</v>
      </c>
    </row>
    <row r="231" spans="1:11" ht="20.100000000000001" customHeight="1" x14ac:dyDescent="0.2">
      <c r="A231" s="222" t="s">
        <v>233</v>
      </c>
      <c r="B231" s="223"/>
      <c r="C231" s="223"/>
      <c r="D231" s="223"/>
      <c r="E231" s="27"/>
      <c r="F231" s="27"/>
      <c r="G231" s="27"/>
      <c r="H231" s="27"/>
      <c r="I231" s="38"/>
      <c r="J231" s="224"/>
      <c r="K231" s="224">
        <f>K172+K178+K182+K185+K193+K198+K204+K207+K211+K215+K226+K230</f>
        <v>0</v>
      </c>
    </row>
    <row r="232" spans="1:11" ht="20.100000000000001" customHeight="1" x14ac:dyDescent="0.2">
      <c r="A232" s="226"/>
      <c r="B232" s="226"/>
      <c r="C232" s="226"/>
      <c r="D232" s="226"/>
      <c r="E232" s="30"/>
      <c r="F232" s="30"/>
      <c r="G232" s="30"/>
      <c r="H232" s="30"/>
      <c r="I232" s="39"/>
      <c r="J232" s="225"/>
      <c r="K232" s="225"/>
    </row>
    <row r="233" spans="1:11" ht="20.100000000000001" customHeight="1" x14ac:dyDescent="0.2">
      <c r="A233" s="3"/>
      <c r="B233" s="15"/>
      <c r="C233" s="188"/>
      <c r="D233" s="3"/>
      <c r="E233" s="13"/>
      <c r="F233" s="13"/>
      <c r="G233" s="13"/>
      <c r="H233" s="13"/>
      <c r="I233" s="33"/>
      <c r="J233" s="33"/>
      <c r="K233" s="33"/>
    </row>
    <row r="234" spans="1:11" ht="20.100000000000001" customHeight="1" x14ac:dyDescent="0.2">
      <c r="A234" s="3"/>
      <c r="B234" s="5" t="s">
        <v>101</v>
      </c>
      <c r="C234" s="178"/>
      <c r="D234" s="10"/>
      <c r="E234" s="13"/>
      <c r="F234" s="13"/>
      <c r="G234" s="13"/>
      <c r="H234" s="13"/>
      <c r="I234" s="33"/>
      <c r="J234" s="33"/>
      <c r="K234" s="33"/>
    </row>
    <row r="235" spans="1:11" ht="20.100000000000001" customHeight="1" x14ac:dyDescent="0.2">
      <c r="A235" s="16">
        <v>6.1</v>
      </c>
      <c r="B235" s="17" t="s">
        <v>294</v>
      </c>
      <c r="C235" s="180"/>
      <c r="D235" s="18"/>
      <c r="E235" s="19"/>
      <c r="F235" s="19"/>
      <c r="G235" s="19"/>
      <c r="H235" s="19"/>
      <c r="I235" s="36"/>
      <c r="J235" s="36"/>
      <c r="K235" s="36"/>
    </row>
    <row r="236" spans="1:11" ht="32.25" customHeight="1" x14ac:dyDescent="0.2">
      <c r="A236" s="3"/>
      <c r="B236" s="24" t="s">
        <v>266</v>
      </c>
      <c r="C236" s="188"/>
      <c r="D236" s="3"/>
      <c r="E236" s="13"/>
      <c r="F236" s="13"/>
      <c r="G236" s="13"/>
      <c r="H236" s="13"/>
      <c r="I236" s="33"/>
      <c r="J236" s="33"/>
      <c r="K236" s="33"/>
    </row>
    <row r="237" spans="1:11" ht="35.25" customHeight="1" x14ac:dyDescent="0.2">
      <c r="A237" s="3"/>
      <c r="B237" s="45" t="s">
        <v>102</v>
      </c>
      <c r="C237" s="185">
        <v>200</v>
      </c>
      <c r="D237" s="169" t="s">
        <v>13</v>
      </c>
      <c r="E237" s="47" t="s">
        <v>222</v>
      </c>
      <c r="F237" s="47"/>
      <c r="G237" s="47"/>
      <c r="H237" s="196" t="s">
        <v>451</v>
      </c>
      <c r="I237" s="48"/>
      <c r="J237" s="48"/>
      <c r="K237" s="48">
        <f t="shared" ref="K237:K275" si="9">J237*C237</f>
        <v>0</v>
      </c>
    </row>
    <row r="238" spans="1:11" ht="96" customHeight="1" x14ac:dyDescent="0.2">
      <c r="A238" s="25"/>
      <c r="B238" s="51" t="s">
        <v>305</v>
      </c>
      <c r="C238" s="191">
        <v>50</v>
      </c>
      <c r="D238" s="46" t="s">
        <v>12</v>
      </c>
      <c r="E238" s="47" t="s">
        <v>222</v>
      </c>
      <c r="F238" s="47"/>
      <c r="G238" s="47"/>
      <c r="H238" s="196" t="s">
        <v>451</v>
      </c>
      <c r="I238" s="48"/>
      <c r="J238" s="48"/>
      <c r="K238" s="48">
        <f t="shared" si="9"/>
        <v>0</v>
      </c>
    </row>
    <row r="239" spans="1:11" ht="90" x14ac:dyDescent="0.2">
      <c r="A239" s="25"/>
      <c r="B239" s="51" t="s">
        <v>306</v>
      </c>
      <c r="C239" s="191">
        <v>50</v>
      </c>
      <c r="D239" s="46" t="s">
        <v>12</v>
      </c>
      <c r="E239" s="47" t="s">
        <v>222</v>
      </c>
      <c r="F239" s="47"/>
      <c r="G239" s="47"/>
      <c r="H239" s="196" t="s">
        <v>451</v>
      </c>
      <c r="I239" s="48"/>
      <c r="J239" s="48"/>
      <c r="K239" s="48">
        <f t="shared" si="9"/>
        <v>0</v>
      </c>
    </row>
    <row r="240" spans="1:11" ht="20.100000000000001" customHeight="1" x14ac:dyDescent="0.2">
      <c r="A240" s="3"/>
      <c r="B240" s="15"/>
      <c r="C240" s="188"/>
      <c r="D240" s="3"/>
      <c r="E240" s="13"/>
      <c r="F240" s="13"/>
      <c r="G240" s="13"/>
      <c r="H240" s="13"/>
      <c r="I240" s="33"/>
      <c r="J240" s="33"/>
      <c r="K240" s="33">
        <f>SUM(K237:K239)</f>
        <v>0</v>
      </c>
    </row>
    <row r="241" spans="1:11" ht="20.100000000000001" customHeight="1" x14ac:dyDescent="0.2">
      <c r="A241" s="16">
        <v>6.2</v>
      </c>
      <c r="B241" s="17" t="s">
        <v>295</v>
      </c>
      <c r="C241" s="180"/>
      <c r="D241" s="18"/>
      <c r="E241" s="19"/>
      <c r="F241" s="19"/>
      <c r="G241" s="19"/>
      <c r="H241" s="19"/>
      <c r="I241" s="36"/>
      <c r="J241" s="36"/>
      <c r="K241" s="36"/>
    </row>
    <row r="242" spans="1:11" ht="38.25" customHeight="1" x14ac:dyDescent="0.2">
      <c r="A242" s="3"/>
      <c r="B242" s="24" t="s">
        <v>296</v>
      </c>
      <c r="C242" s="178"/>
      <c r="D242" s="10"/>
      <c r="E242" s="13"/>
      <c r="F242" s="13"/>
      <c r="G242" s="13"/>
      <c r="H242" s="13"/>
      <c r="I242" s="33"/>
      <c r="J242" s="33"/>
      <c r="K242" s="33"/>
    </row>
    <row r="243" spans="1:11" ht="27.75" customHeight="1" x14ac:dyDescent="0.2">
      <c r="A243" s="3"/>
      <c r="B243" s="45" t="s">
        <v>103</v>
      </c>
      <c r="C243" s="185">
        <v>300</v>
      </c>
      <c r="D243" s="46" t="s">
        <v>12</v>
      </c>
      <c r="E243" s="47" t="s">
        <v>222</v>
      </c>
      <c r="F243" s="47"/>
      <c r="G243" s="47"/>
      <c r="H243" s="196" t="s">
        <v>451</v>
      </c>
      <c r="I243" s="48"/>
      <c r="J243" s="48"/>
      <c r="K243" s="48">
        <f t="shared" si="9"/>
        <v>0</v>
      </c>
    </row>
    <row r="244" spans="1:11" ht="53.25" customHeight="1" x14ac:dyDescent="0.2">
      <c r="A244" s="3"/>
      <c r="B244" s="45" t="s">
        <v>307</v>
      </c>
      <c r="C244" s="185">
        <v>100</v>
      </c>
      <c r="D244" s="46" t="s">
        <v>12</v>
      </c>
      <c r="E244" s="47" t="s">
        <v>222</v>
      </c>
      <c r="F244" s="47"/>
      <c r="G244" s="47"/>
      <c r="H244" s="196" t="s">
        <v>451</v>
      </c>
      <c r="I244" s="48"/>
      <c r="J244" s="48"/>
      <c r="K244" s="48">
        <f t="shared" si="9"/>
        <v>0</v>
      </c>
    </row>
    <row r="245" spans="1:11" ht="45" x14ac:dyDescent="0.2">
      <c r="A245" s="3"/>
      <c r="B245" s="45" t="s">
        <v>104</v>
      </c>
      <c r="C245" s="185">
        <v>100</v>
      </c>
      <c r="D245" s="46" t="s">
        <v>12</v>
      </c>
      <c r="E245" s="47" t="s">
        <v>222</v>
      </c>
      <c r="F245" s="47"/>
      <c r="G245" s="47"/>
      <c r="H245" s="196" t="s">
        <v>451</v>
      </c>
      <c r="I245" s="48"/>
      <c r="J245" s="48"/>
      <c r="K245" s="48">
        <f t="shared" si="9"/>
        <v>0</v>
      </c>
    </row>
    <row r="246" spans="1:11" ht="47.25" customHeight="1" x14ac:dyDescent="0.2">
      <c r="A246" s="3"/>
      <c r="B246" s="45" t="s">
        <v>105</v>
      </c>
      <c r="C246" s="185">
        <v>100</v>
      </c>
      <c r="D246" s="46" t="s">
        <v>12</v>
      </c>
      <c r="E246" s="47" t="s">
        <v>222</v>
      </c>
      <c r="F246" s="47"/>
      <c r="G246" s="47"/>
      <c r="H246" s="196" t="s">
        <v>451</v>
      </c>
      <c r="I246" s="48"/>
      <c r="J246" s="48"/>
      <c r="K246" s="48">
        <f t="shared" si="9"/>
        <v>0</v>
      </c>
    </row>
    <row r="247" spans="1:11" ht="48.75" customHeight="1" x14ac:dyDescent="0.2">
      <c r="A247" s="3"/>
      <c r="B247" s="45" t="s">
        <v>106</v>
      </c>
      <c r="C247" s="185">
        <v>100</v>
      </c>
      <c r="D247" s="46" t="s">
        <v>12</v>
      </c>
      <c r="E247" s="47" t="s">
        <v>222</v>
      </c>
      <c r="F247" s="47"/>
      <c r="G247" s="47"/>
      <c r="H247" s="196" t="s">
        <v>451</v>
      </c>
      <c r="I247" s="48"/>
      <c r="J247" s="48"/>
      <c r="K247" s="48">
        <f t="shared" si="9"/>
        <v>0</v>
      </c>
    </row>
    <row r="248" spans="1:11" ht="48.75" customHeight="1" x14ac:dyDescent="0.2">
      <c r="A248" s="3"/>
      <c r="B248" s="45" t="s">
        <v>107</v>
      </c>
      <c r="C248" s="185">
        <v>100</v>
      </c>
      <c r="D248" s="46" t="s">
        <v>12</v>
      </c>
      <c r="E248" s="47" t="s">
        <v>222</v>
      </c>
      <c r="F248" s="47"/>
      <c r="G248" s="47"/>
      <c r="H248" s="196" t="s">
        <v>451</v>
      </c>
      <c r="I248" s="48"/>
      <c r="J248" s="48"/>
      <c r="K248" s="48">
        <f t="shared" si="9"/>
        <v>0</v>
      </c>
    </row>
    <row r="249" spans="1:11" ht="48.75" customHeight="1" x14ac:dyDescent="0.2">
      <c r="A249" s="3"/>
      <c r="B249" s="45" t="s">
        <v>108</v>
      </c>
      <c r="C249" s="185">
        <v>50</v>
      </c>
      <c r="D249" s="46" t="s">
        <v>12</v>
      </c>
      <c r="E249" s="47" t="s">
        <v>222</v>
      </c>
      <c r="F249" s="47"/>
      <c r="G249" s="47"/>
      <c r="H249" s="196" t="s">
        <v>451</v>
      </c>
      <c r="I249" s="48"/>
      <c r="J249" s="48"/>
      <c r="K249" s="48">
        <f t="shared" si="9"/>
        <v>0</v>
      </c>
    </row>
    <row r="250" spans="1:11" ht="34.5" customHeight="1" x14ac:dyDescent="0.2">
      <c r="A250" s="3"/>
      <c r="B250" s="45" t="s">
        <v>109</v>
      </c>
      <c r="C250" s="185">
        <v>200</v>
      </c>
      <c r="D250" s="46" t="s">
        <v>12</v>
      </c>
      <c r="E250" s="47" t="s">
        <v>222</v>
      </c>
      <c r="F250" s="47"/>
      <c r="G250" s="47"/>
      <c r="H250" s="196" t="s">
        <v>451</v>
      </c>
      <c r="I250" s="48"/>
      <c r="J250" s="48"/>
      <c r="K250" s="48">
        <f t="shared" si="9"/>
        <v>0</v>
      </c>
    </row>
    <row r="251" spans="1:11" ht="46.5" customHeight="1" x14ac:dyDescent="0.2">
      <c r="A251" s="3"/>
      <c r="B251" s="45" t="s">
        <v>110</v>
      </c>
      <c r="C251" s="185">
        <v>50</v>
      </c>
      <c r="D251" s="46" t="s">
        <v>12</v>
      </c>
      <c r="E251" s="47" t="s">
        <v>222</v>
      </c>
      <c r="F251" s="47"/>
      <c r="G251" s="47"/>
      <c r="H251" s="196" t="s">
        <v>451</v>
      </c>
      <c r="I251" s="48"/>
      <c r="J251" s="48"/>
      <c r="K251" s="48">
        <f t="shared" si="9"/>
        <v>0</v>
      </c>
    </row>
    <row r="252" spans="1:11" ht="45" x14ac:dyDescent="0.2">
      <c r="A252" s="3"/>
      <c r="B252" s="45" t="s">
        <v>111</v>
      </c>
      <c r="C252" s="185">
        <v>100</v>
      </c>
      <c r="D252" s="46" t="s">
        <v>12</v>
      </c>
      <c r="E252" s="47" t="s">
        <v>222</v>
      </c>
      <c r="F252" s="47"/>
      <c r="G252" s="47"/>
      <c r="H252" s="196" t="s">
        <v>451</v>
      </c>
      <c r="I252" s="48"/>
      <c r="J252" s="48"/>
      <c r="K252" s="48">
        <f t="shared" si="9"/>
        <v>0</v>
      </c>
    </row>
    <row r="253" spans="1:11" ht="44.25" customHeight="1" x14ac:dyDescent="0.2">
      <c r="A253" s="3"/>
      <c r="B253" s="45" t="s">
        <v>112</v>
      </c>
      <c r="C253" s="185">
        <v>50</v>
      </c>
      <c r="D253" s="46" t="s">
        <v>12</v>
      </c>
      <c r="E253" s="47" t="s">
        <v>222</v>
      </c>
      <c r="F253" s="47"/>
      <c r="G253" s="47"/>
      <c r="H253" s="196" t="s">
        <v>451</v>
      </c>
      <c r="I253" s="48"/>
      <c r="J253" s="48"/>
      <c r="K253" s="48">
        <f t="shared" si="9"/>
        <v>0</v>
      </c>
    </row>
    <row r="254" spans="1:11" ht="37.5" customHeight="1" x14ac:dyDescent="0.2">
      <c r="A254" s="3"/>
      <c r="B254" s="45" t="s">
        <v>308</v>
      </c>
      <c r="C254" s="185">
        <v>100</v>
      </c>
      <c r="D254" s="46" t="s">
        <v>12</v>
      </c>
      <c r="E254" s="47" t="s">
        <v>222</v>
      </c>
      <c r="F254" s="47"/>
      <c r="G254" s="47"/>
      <c r="H254" s="196" t="s">
        <v>451</v>
      </c>
      <c r="I254" s="48"/>
      <c r="J254" s="48"/>
      <c r="K254" s="48">
        <f t="shared" si="9"/>
        <v>0</v>
      </c>
    </row>
    <row r="255" spans="1:11" ht="36.75" customHeight="1" x14ac:dyDescent="0.2">
      <c r="A255" s="3"/>
      <c r="B255" s="45" t="s">
        <v>309</v>
      </c>
      <c r="C255" s="185">
        <v>100</v>
      </c>
      <c r="D255" s="46" t="s">
        <v>12</v>
      </c>
      <c r="E255" s="47" t="s">
        <v>222</v>
      </c>
      <c r="F255" s="47"/>
      <c r="G255" s="47"/>
      <c r="H255" s="196" t="s">
        <v>451</v>
      </c>
      <c r="I255" s="48"/>
      <c r="J255" s="48"/>
      <c r="K255" s="48">
        <f t="shared" si="9"/>
        <v>0</v>
      </c>
    </row>
    <row r="256" spans="1:11" ht="35.25" customHeight="1" x14ac:dyDescent="0.2">
      <c r="A256" s="3"/>
      <c r="B256" s="45" t="s">
        <v>310</v>
      </c>
      <c r="C256" s="185">
        <v>100</v>
      </c>
      <c r="D256" s="46" t="s">
        <v>12</v>
      </c>
      <c r="E256" s="47" t="s">
        <v>222</v>
      </c>
      <c r="F256" s="47"/>
      <c r="G256" s="47"/>
      <c r="H256" s="196" t="s">
        <v>451</v>
      </c>
      <c r="I256" s="48"/>
      <c r="J256" s="48"/>
      <c r="K256" s="48">
        <f t="shared" si="9"/>
        <v>0</v>
      </c>
    </row>
    <row r="257" spans="1:11" ht="32.25" customHeight="1" x14ac:dyDescent="0.2">
      <c r="A257" s="3"/>
      <c r="B257" s="45" t="s">
        <v>311</v>
      </c>
      <c r="C257" s="185">
        <v>100</v>
      </c>
      <c r="D257" s="46" t="s">
        <v>12</v>
      </c>
      <c r="E257" s="47" t="s">
        <v>222</v>
      </c>
      <c r="F257" s="47"/>
      <c r="G257" s="47"/>
      <c r="H257" s="196" t="s">
        <v>451</v>
      </c>
      <c r="I257" s="48"/>
      <c r="J257" s="48"/>
      <c r="K257" s="48">
        <f t="shared" si="9"/>
        <v>0</v>
      </c>
    </row>
    <row r="258" spans="1:11" ht="36.75" customHeight="1" x14ac:dyDescent="0.2">
      <c r="A258" s="3"/>
      <c r="B258" s="45" t="s">
        <v>312</v>
      </c>
      <c r="C258" s="185">
        <v>100</v>
      </c>
      <c r="D258" s="46" t="s">
        <v>12</v>
      </c>
      <c r="E258" s="47" t="s">
        <v>222</v>
      </c>
      <c r="F258" s="47"/>
      <c r="G258" s="47"/>
      <c r="H258" s="196" t="s">
        <v>451</v>
      </c>
      <c r="I258" s="48"/>
      <c r="J258" s="48"/>
      <c r="K258" s="48">
        <f t="shared" si="9"/>
        <v>0</v>
      </c>
    </row>
    <row r="259" spans="1:11" ht="34.5" customHeight="1" x14ac:dyDescent="0.2">
      <c r="A259" s="3"/>
      <c r="B259" s="45" t="s">
        <v>313</v>
      </c>
      <c r="C259" s="185">
        <v>50</v>
      </c>
      <c r="D259" s="46" t="s">
        <v>12</v>
      </c>
      <c r="E259" s="47" t="s">
        <v>222</v>
      </c>
      <c r="F259" s="47"/>
      <c r="G259" s="47"/>
      <c r="H259" s="196" t="s">
        <v>451</v>
      </c>
      <c r="I259" s="48"/>
      <c r="J259" s="48"/>
      <c r="K259" s="48">
        <f t="shared" si="9"/>
        <v>0</v>
      </c>
    </row>
    <row r="260" spans="1:11" ht="35.25" customHeight="1" x14ac:dyDescent="0.2">
      <c r="A260" s="3"/>
      <c r="B260" s="45" t="s">
        <v>314</v>
      </c>
      <c r="C260" s="185">
        <v>50</v>
      </c>
      <c r="D260" s="46" t="s">
        <v>12</v>
      </c>
      <c r="E260" s="47" t="s">
        <v>222</v>
      </c>
      <c r="F260" s="47"/>
      <c r="G260" s="47"/>
      <c r="H260" s="196" t="s">
        <v>451</v>
      </c>
      <c r="I260" s="48"/>
      <c r="J260" s="48"/>
      <c r="K260" s="48">
        <f t="shared" si="9"/>
        <v>0</v>
      </c>
    </row>
    <row r="261" spans="1:11" ht="33.75" customHeight="1" x14ac:dyDescent="0.2">
      <c r="A261" s="3"/>
      <c r="B261" s="45" t="s">
        <v>315</v>
      </c>
      <c r="C261" s="185">
        <v>50</v>
      </c>
      <c r="D261" s="46" t="s">
        <v>12</v>
      </c>
      <c r="E261" s="47" t="s">
        <v>222</v>
      </c>
      <c r="F261" s="47"/>
      <c r="G261" s="47"/>
      <c r="H261" s="196" t="s">
        <v>451</v>
      </c>
      <c r="I261" s="48"/>
      <c r="J261" s="48"/>
      <c r="K261" s="48">
        <f t="shared" si="9"/>
        <v>0</v>
      </c>
    </row>
    <row r="262" spans="1:11" ht="36.75" customHeight="1" x14ac:dyDescent="0.2">
      <c r="A262" s="3"/>
      <c r="B262" s="45" t="s">
        <v>316</v>
      </c>
      <c r="C262" s="185">
        <v>50</v>
      </c>
      <c r="D262" s="46" t="s">
        <v>12</v>
      </c>
      <c r="E262" s="47" t="s">
        <v>222</v>
      </c>
      <c r="F262" s="47"/>
      <c r="G262" s="47"/>
      <c r="H262" s="196" t="s">
        <v>451</v>
      </c>
      <c r="I262" s="48"/>
      <c r="J262" s="48"/>
      <c r="K262" s="48">
        <f t="shared" si="9"/>
        <v>0</v>
      </c>
    </row>
    <row r="263" spans="1:11" ht="36.75" customHeight="1" x14ac:dyDescent="0.2">
      <c r="A263" s="3"/>
      <c r="B263" s="45" t="s">
        <v>317</v>
      </c>
      <c r="C263" s="185">
        <v>50</v>
      </c>
      <c r="D263" s="46" t="s">
        <v>12</v>
      </c>
      <c r="E263" s="47" t="s">
        <v>222</v>
      </c>
      <c r="F263" s="47"/>
      <c r="G263" s="47"/>
      <c r="H263" s="196" t="s">
        <v>451</v>
      </c>
      <c r="I263" s="48"/>
      <c r="J263" s="48"/>
      <c r="K263" s="48">
        <f t="shared" si="9"/>
        <v>0</v>
      </c>
    </row>
    <row r="264" spans="1:11" ht="28.5" customHeight="1" x14ac:dyDescent="0.2">
      <c r="A264" s="3"/>
      <c r="B264" s="45" t="s">
        <v>318</v>
      </c>
      <c r="C264" s="185">
        <v>50</v>
      </c>
      <c r="D264" s="46" t="s">
        <v>12</v>
      </c>
      <c r="E264" s="47" t="s">
        <v>222</v>
      </c>
      <c r="F264" s="47"/>
      <c r="G264" s="47"/>
      <c r="H264" s="196" t="s">
        <v>451</v>
      </c>
      <c r="I264" s="48"/>
      <c r="J264" s="48"/>
      <c r="K264" s="48">
        <f t="shared" si="9"/>
        <v>0</v>
      </c>
    </row>
    <row r="265" spans="1:11" ht="35.25" customHeight="1" x14ac:dyDescent="0.2">
      <c r="A265" s="3"/>
      <c r="B265" s="45" t="s">
        <v>319</v>
      </c>
      <c r="C265" s="185">
        <v>50</v>
      </c>
      <c r="D265" s="46" t="s">
        <v>12</v>
      </c>
      <c r="E265" s="47" t="s">
        <v>222</v>
      </c>
      <c r="F265" s="47"/>
      <c r="G265" s="47"/>
      <c r="H265" s="196" t="s">
        <v>451</v>
      </c>
      <c r="I265" s="48"/>
      <c r="J265" s="48"/>
      <c r="K265" s="48">
        <f t="shared" si="9"/>
        <v>0</v>
      </c>
    </row>
    <row r="266" spans="1:11" ht="33.75" customHeight="1" x14ac:dyDescent="0.2">
      <c r="A266" s="3"/>
      <c r="B266" s="45" t="s">
        <v>320</v>
      </c>
      <c r="C266" s="185">
        <v>50</v>
      </c>
      <c r="D266" s="46" t="s">
        <v>12</v>
      </c>
      <c r="E266" s="47" t="s">
        <v>222</v>
      </c>
      <c r="F266" s="47"/>
      <c r="G266" s="47"/>
      <c r="H266" s="196" t="s">
        <v>451</v>
      </c>
      <c r="I266" s="48"/>
      <c r="J266" s="48"/>
      <c r="K266" s="48">
        <f t="shared" si="9"/>
        <v>0</v>
      </c>
    </row>
    <row r="267" spans="1:11" ht="33" customHeight="1" x14ac:dyDescent="0.2">
      <c r="A267" s="3"/>
      <c r="B267" s="45" t="s">
        <v>113</v>
      </c>
      <c r="C267" s="185">
        <v>50</v>
      </c>
      <c r="D267" s="46" t="s">
        <v>12</v>
      </c>
      <c r="E267" s="47" t="s">
        <v>222</v>
      </c>
      <c r="F267" s="47"/>
      <c r="G267" s="47"/>
      <c r="H267" s="196" t="s">
        <v>451</v>
      </c>
      <c r="I267" s="48"/>
      <c r="J267" s="48"/>
      <c r="K267" s="48">
        <f t="shared" si="9"/>
        <v>0</v>
      </c>
    </row>
    <row r="268" spans="1:11" ht="36" customHeight="1" x14ac:dyDescent="0.2">
      <c r="A268" s="3"/>
      <c r="B268" s="45" t="s">
        <v>114</v>
      </c>
      <c r="C268" s="185">
        <v>50</v>
      </c>
      <c r="D268" s="46" t="s">
        <v>12</v>
      </c>
      <c r="E268" s="47" t="s">
        <v>222</v>
      </c>
      <c r="F268" s="47"/>
      <c r="G268" s="47"/>
      <c r="H268" s="196" t="s">
        <v>451</v>
      </c>
      <c r="I268" s="48"/>
      <c r="J268" s="48"/>
      <c r="K268" s="48">
        <f t="shared" si="9"/>
        <v>0</v>
      </c>
    </row>
    <row r="269" spans="1:11" ht="35.25" customHeight="1" x14ac:dyDescent="0.2">
      <c r="A269" s="3"/>
      <c r="B269" s="45" t="s">
        <v>115</v>
      </c>
      <c r="C269" s="185">
        <v>50</v>
      </c>
      <c r="D269" s="46" t="s">
        <v>12</v>
      </c>
      <c r="E269" s="47" t="s">
        <v>222</v>
      </c>
      <c r="F269" s="47"/>
      <c r="G269" s="47"/>
      <c r="H269" s="196" t="s">
        <v>451</v>
      </c>
      <c r="I269" s="48"/>
      <c r="J269" s="48"/>
      <c r="K269" s="48">
        <f t="shared" si="9"/>
        <v>0</v>
      </c>
    </row>
    <row r="270" spans="1:11" ht="32.25" customHeight="1" x14ac:dyDescent="0.2">
      <c r="A270" s="3"/>
      <c r="B270" s="45" t="s">
        <v>321</v>
      </c>
      <c r="C270" s="185">
        <v>50</v>
      </c>
      <c r="D270" s="46" t="s">
        <v>12</v>
      </c>
      <c r="E270" s="47" t="s">
        <v>222</v>
      </c>
      <c r="F270" s="47"/>
      <c r="G270" s="47"/>
      <c r="H270" s="196" t="s">
        <v>451</v>
      </c>
      <c r="I270" s="48"/>
      <c r="J270" s="48"/>
      <c r="K270" s="48">
        <f t="shared" si="9"/>
        <v>0</v>
      </c>
    </row>
    <row r="271" spans="1:11" ht="34.5" customHeight="1" x14ac:dyDescent="0.2">
      <c r="A271" s="3"/>
      <c r="B271" s="45" t="s">
        <v>116</v>
      </c>
      <c r="C271" s="185">
        <v>50</v>
      </c>
      <c r="D271" s="46" t="s">
        <v>12</v>
      </c>
      <c r="E271" s="47" t="s">
        <v>223</v>
      </c>
      <c r="F271" s="47"/>
      <c r="G271" s="47"/>
      <c r="H271" s="196" t="s">
        <v>451</v>
      </c>
      <c r="I271" s="48"/>
      <c r="J271" s="48"/>
      <c r="K271" s="48">
        <f t="shared" si="9"/>
        <v>0</v>
      </c>
    </row>
    <row r="272" spans="1:11" ht="22.5" customHeight="1" x14ac:dyDescent="0.2">
      <c r="A272" s="3"/>
      <c r="B272" s="45" t="s">
        <v>117</v>
      </c>
      <c r="C272" s="185">
        <v>200</v>
      </c>
      <c r="D272" s="46" t="s">
        <v>12</v>
      </c>
      <c r="E272" s="47" t="s">
        <v>223</v>
      </c>
      <c r="F272" s="47"/>
      <c r="G272" s="47"/>
      <c r="H272" s="196" t="s">
        <v>451</v>
      </c>
      <c r="I272" s="48"/>
      <c r="J272" s="48"/>
      <c r="K272" s="48">
        <f t="shared" si="9"/>
        <v>0</v>
      </c>
    </row>
    <row r="273" spans="1:11" ht="33.75" customHeight="1" x14ac:dyDescent="0.2">
      <c r="A273" s="3"/>
      <c r="B273" s="45" t="s">
        <v>118</v>
      </c>
      <c r="C273" s="185">
        <v>200</v>
      </c>
      <c r="D273" s="46" t="s">
        <v>12</v>
      </c>
      <c r="E273" s="47" t="s">
        <v>223</v>
      </c>
      <c r="F273" s="47"/>
      <c r="G273" s="47"/>
      <c r="H273" s="196" t="s">
        <v>451</v>
      </c>
      <c r="I273" s="48"/>
      <c r="J273" s="48"/>
      <c r="K273" s="48">
        <f t="shared" si="9"/>
        <v>0</v>
      </c>
    </row>
    <row r="274" spans="1:11" ht="35.25" customHeight="1" x14ac:dyDescent="0.2">
      <c r="A274" s="3"/>
      <c r="B274" s="45" t="s">
        <v>119</v>
      </c>
      <c r="C274" s="185">
        <v>50</v>
      </c>
      <c r="D274" s="46" t="s">
        <v>12</v>
      </c>
      <c r="E274" s="47" t="s">
        <v>223</v>
      </c>
      <c r="F274" s="47"/>
      <c r="G274" s="47"/>
      <c r="H274" s="196" t="s">
        <v>451</v>
      </c>
      <c r="I274" s="48"/>
      <c r="J274" s="48"/>
      <c r="K274" s="48">
        <f t="shared" si="9"/>
        <v>0</v>
      </c>
    </row>
    <row r="275" spans="1:11" ht="29.25" customHeight="1" x14ac:dyDescent="0.2">
      <c r="A275" s="3"/>
      <c r="B275" s="45" t="s">
        <v>120</v>
      </c>
      <c r="C275" s="185">
        <v>100</v>
      </c>
      <c r="D275" s="46" t="s">
        <v>12</v>
      </c>
      <c r="E275" s="47" t="s">
        <v>223</v>
      </c>
      <c r="F275" s="47"/>
      <c r="G275" s="47"/>
      <c r="H275" s="196" t="s">
        <v>451</v>
      </c>
      <c r="I275" s="48"/>
      <c r="J275" s="48"/>
      <c r="K275" s="48">
        <f t="shared" si="9"/>
        <v>0</v>
      </c>
    </row>
    <row r="276" spans="1:11" ht="20.100000000000001" customHeight="1" x14ac:dyDescent="0.2">
      <c r="A276" s="3"/>
      <c r="B276" s="15"/>
      <c r="C276" s="188"/>
      <c r="D276" s="3"/>
      <c r="E276" s="13"/>
      <c r="F276" s="13"/>
      <c r="G276" s="13"/>
      <c r="H276" s="13"/>
      <c r="I276" s="33"/>
      <c r="J276" s="33"/>
      <c r="K276" s="33">
        <f>SUM(K243:K275)</f>
        <v>0</v>
      </c>
    </row>
    <row r="277" spans="1:11" ht="20.100000000000001" customHeight="1" x14ac:dyDescent="0.2">
      <c r="A277" s="16">
        <v>6.3</v>
      </c>
      <c r="B277" s="17" t="s">
        <v>121</v>
      </c>
      <c r="C277" s="180"/>
      <c r="D277" s="18"/>
      <c r="E277" s="19"/>
      <c r="F277" s="19"/>
      <c r="G277" s="19"/>
      <c r="H277" s="19"/>
      <c r="I277" s="36"/>
      <c r="J277" s="36"/>
      <c r="K277" s="36"/>
    </row>
    <row r="278" spans="1:11" ht="34.5" customHeight="1" x14ac:dyDescent="0.2">
      <c r="A278" s="3"/>
      <c r="B278" s="24" t="s">
        <v>267</v>
      </c>
      <c r="C278" s="188"/>
      <c r="D278" s="3"/>
      <c r="E278" s="13"/>
      <c r="F278" s="13"/>
      <c r="G278" s="13"/>
      <c r="H278" s="13"/>
      <c r="I278" s="33"/>
      <c r="J278" s="33"/>
      <c r="K278" s="33"/>
    </row>
    <row r="279" spans="1:11" ht="48.75" customHeight="1" x14ac:dyDescent="0.2">
      <c r="A279" s="3"/>
      <c r="B279" s="52" t="s">
        <v>322</v>
      </c>
      <c r="C279" s="185">
        <v>25</v>
      </c>
      <c r="D279" s="46" t="s">
        <v>12</v>
      </c>
      <c r="E279" s="47" t="s">
        <v>222</v>
      </c>
      <c r="F279" s="47"/>
      <c r="G279" s="47"/>
      <c r="H279" s="196" t="s">
        <v>451</v>
      </c>
      <c r="I279" s="48"/>
      <c r="J279" s="48"/>
      <c r="K279" s="48">
        <f t="shared" ref="K279:K286" si="10">J279*C279</f>
        <v>0</v>
      </c>
    </row>
    <row r="280" spans="1:11" ht="45" x14ac:dyDescent="0.2">
      <c r="A280" s="3"/>
      <c r="B280" s="52" t="s">
        <v>323</v>
      </c>
      <c r="C280" s="185">
        <v>50</v>
      </c>
      <c r="D280" s="46" t="s">
        <v>12</v>
      </c>
      <c r="E280" s="47" t="s">
        <v>222</v>
      </c>
      <c r="F280" s="47"/>
      <c r="G280" s="47"/>
      <c r="H280" s="196" t="s">
        <v>451</v>
      </c>
      <c r="I280" s="48"/>
      <c r="J280" s="48"/>
      <c r="K280" s="48">
        <f t="shared" si="10"/>
        <v>0</v>
      </c>
    </row>
    <row r="281" spans="1:11" ht="30" x14ac:dyDescent="0.2">
      <c r="A281" s="3"/>
      <c r="B281" s="52" t="s">
        <v>324</v>
      </c>
      <c r="C281" s="185">
        <v>50</v>
      </c>
      <c r="D281" s="46" t="s">
        <v>12</v>
      </c>
      <c r="E281" s="47" t="s">
        <v>222</v>
      </c>
      <c r="F281" s="47"/>
      <c r="G281" s="47"/>
      <c r="H281" s="196" t="s">
        <v>451</v>
      </c>
      <c r="I281" s="48"/>
      <c r="J281" s="48"/>
      <c r="K281" s="48">
        <f t="shared" si="10"/>
        <v>0</v>
      </c>
    </row>
    <row r="282" spans="1:11" ht="48.75" customHeight="1" x14ac:dyDescent="0.2">
      <c r="A282" s="3"/>
      <c r="B282" s="52" t="s">
        <v>325</v>
      </c>
      <c r="C282" s="185">
        <v>50</v>
      </c>
      <c r="D282" s="46" t="s">
        <v>12</v>
      </c>
      <c r="E282" s="47" t="s">
        <v>222</v>
      </c>
      <c r="F282" s="47"/>
      <c r="G282" s="47"/>
      <c r="H282" s="196" t="s">
        <v>451</v>
      </c>
      <c r="I282" s="48"/>
      <c r="J282" s="48"/>
      <c r="K282" s="48">
        <f t="shared" si="10"/>
        <v>0</v>
      </c>
    </row>
    <row r="283" spans="1:11" ht="52.5" customHeight="1" x14ac:dyDescent="0.2">
      <c r="A283" s="3"/>
      <c r="B283" s="52" t="s">
        <v>326</v>
      </c>
      <c r="C283" s="185">
        <v>25</v>
      </c>
      <c r="D283" s="46" t="s">
        <v>12</v>
      </c>
      <c r="E283" s="47" t="s">
        <v>222</v>
      </c>
      <c r="F283" s="47"/>
      <c r="G283" s="47"/>
      <c r="H283" s="196" t="s">
        <v>451</v>
      </c>
      <c r="I283" s="48"/>
      <c r="J283" s="48"/>
      <c r="K283" s="48">
        <f t="shared" si="10"/>
        <v>0</v>
      </c>
    </row>
    <row r="284" spans="1:11" ht="51" customHeight="1" x14ac:dyDescent="0.2">
      <c r="A284" s="3"/>
      <c r="B284" s="52" t="s">
        <v>327</v>
      </c>
      <c r="C284" s="185">
        <v>25</v>
      </c>
      <c r="D284" s="46" t="s">
        <v>12</v>
      </c>
      <c r="E284" s="47" t="s">
        <v>222</v>
      </c>
      <c r="F284" s="47"/>
      <c r="G284" s="47"/>
      <c r="H284" s="196" t="s">
        <v>451</v>
      </c>
      <c r="I284" s="48"/>
      <c r="J284" s="48"/>
      <c r="K284" s="48">
        <f t="shared" si="10"/>
        <v>0</v>
      </c>
    </row>
    <row r="285" spans="1:11" ht="61.5" customHeight="1" x14ac:dyDescent="0.2">
      <c r="A285" s="3"/>
      <c r="B285" s="52" t="s">
        <v>122</v>
      </c>
      <c r="C285" s="185">
        <v>10</v>
      </c>
      <c r="D285" s="46" t="s">
        <v>12</v>
      </c>
      <c r="E285" s="47" t="s">
        <v>222</v>
      </c>
      <c r="F285" s="47"/>
      <c r="G285" s="47"/>
      <c r="H285" s="196" t="s">
        <v>451</v>
      </c>
      <c r="I285" s="48"/>
      <c r="J285" s="48"/>
      <c r="K285" s="48">
        <f t="shared" si="10"/>
        <v>0</v>
      </c>
    </row>
    <row r="286" spans="1:11" ht="60" x14ac:dyDescent="0.2">
      <c r="A286" s="3"/>
      <c r="B286" s="52" t="s">
        <v>123</v>
      </c>
      <c r="C286" s="185">
        <v>10</v>
      </c>
      <c r="D286" s="46" t="s">
        <v>12</v>
      </c>
      <c r="E286" s="47" t="s">
        <v>222</v>
      </c>
      <c r="F286" s="47"/>
      <c r="G286" s="47"/>
      <c r="H286" s="196" t="s">
        <v>451</v>
      </c>
      <c r="I286" s="48"/>
      <c r="J286" s="48"/>
      <c r="K286" s="48">
        <f t="shared" si="10"/>
        <v>0</v>
      </c>
    </row>
    <row r="287" spans="1:11" ht="20.100000000000001" customHeight="1" x14ac:dyDescent="0.2">
      <c r="A287" s="3"/>
      <c r="B287" s="15"/>
      <c r="C287" s="188"/>
      <c r="D287" s="3"/>
      <c r="E287" s="13"/>
      <c r="F287" s="13"/>
      <c r="G287" s="13"/>
      <c r="H287" s="13"/>
      <c r="I287" s="33"/>
      <c r="J287" s="33"/>
      <c r="K287" s="33">
        <f>SUM(K279:K286)</f>
        <v>0</v>
      </c>
    </row>
    <row r="288" spans="1:11" ht="20.100000000000001" customHeight="1" x14ac:dyDescent="0.2">
      <c r="A288" s="222" t="s">
        <v>234</v>
      </c>
      <c r="B288" s="223"/>
      <c r="C288" s="223"/>
      <c r="D288" s="223"/>
      <c r="E288" s="27"/>
      <c r="F288" s="27"/>
      <c r="G288" s="27"/>
      <c r="H288" s="27"/>
      <c r="I288" s="38"/>
      <c r="J288" s="224"/>
      <c r="K288" s="224">
        <f>K240+K276+K287</f>
        <v>0</v>
      </c>
    </row>
    <row r="289" spans="1:11" ht="20.100000000000001" customHeight="1" x14ac:dyDescent="0.2">
      <c r="A289" s="28"/>
      <c r="B289" s="29"/>
      <c r="C289" s="186"/>
      <c r="D289" s="29"/>
      <c r="E289" s="30"/>
      <c r="F289" s="30"/>
      <c r="G289" s="30"/>
      <c r="H289" s="30"/>
      <c r="I289" s="39"/>
      <c r="J289" s="225"/>
      <c r="K289" s="225"/>
    </row>
    <row r="290" spans="1:11" ht="20.100000000000001" customHeight="1" x14ac:dyDescent="0.2">
      <c r="A290" s="3"/>
      <c r="B290" s="15"/>
      <c r="C290" s="188"/>
      <c r="D290" s="3"/>
      <c r="E290" s="13"/>
      <c r="F290" s="13"/>
      <c r="G290" s="13"/>
      <c r="H290" s="13"/>
      <c r="I290" s="33"/>
      <c r="J290" s="33"/>
      <c r="K290" s="33"/>
    </row>
    <row r="291" spans="1:11" ht="20.100000000000001" customHeight="1" x14ac:dyDescent="0.2">
      <c r="A291" s="3"/>
      <c r="B291" s="5" t="s">
        <v>124</v>
      </c>
      <c r="C291" s="178"/>
      <c r="D291" s="10"/>
      <c r="E291" s="13"/>
      <c r="F291" s="13"/>
      <c r="G291" s="13"/>
      <c r="H291" s="13"/>
      <c r="I291" s="33"/>
      <c r="J291" s="33"/>
      <c r="K291" s="33"/>
    </row>
    <row r="292" spans="1:11" ht="20.100000000000001" customHeight="1" x14ac:dyDescent="0.2">
      <c r="A292" s="16">
        <v>7.1</v>
      </c>
      <c r="B292" s="17" t="s">
        <v>125</v>
      </c>
      <c r="C292" s="180"/>
      <c r="D292" s="18"/>
      <c r="E292" s="19"/>
      <c r="F292" s="19"/>
      <c r="G292" s="19"/>
      <c r="H292" s="19"/>
      <c r="I292" s="36"/>
      <c r="J292" s="36"/>
      <c r="K292" s="36"/>
    </row>
    <row r="293" spans="1:11" ht="29.25" customHeight="1" x14ac:dyDescent="0.2">
      <c r="A293" s="3"/>
      <c r="B293" s="24" t="s">
        <v>280</v>
      </c>
      <c r="C293" s="188"/>
      <c r="D293" s="3"/>
      <c r="E293" s="13"/>
      <c r="F293" s="13"/>
      <c r="G293" s="13"/>
      <c r="H293" s="13"/>
      <c r="I293" s="33"/>
      <c r="J293" s="33"/>
      <c r="K293" s="33"/>
    </row>
    <row r="294" spans="1:11" ht="20.100000000000001" customHeight="1" x14ac:dyDescent="0.2">
      <c r="A294" s="3"/>
      <c r="B294" s="45" t="s">
        <v>126</v>
      </c>
      <c r="C294" s="185">
        <v>100</v>
      </c>
      <c r="D294" s="46" t="s">
        <v>12</v>
      </c>
      <c r="E294" s="47" t="s">
        <v>225</v>
      </c>
      <c r="F294" s="47"/>
      <c r="G294" s="47"/>
      <c r="H294" s="47"/>
      <c r="I294" s="48"/>
      <c r="J294" s="48"/>
      <c r="K294" s="48">
        <f t="shared" ref="K294:K307" si="11">J294*C294</f>
        <v>0</v>
      </c>
    </row>
    <row r="295" spans="1:11" ht="20.100000000000001" customHeight="1" x14ac:dyDescent="0.2">
      <c r="A295" s="3"/>
      <c r="B295" s="45" t="s">
        <v>127</v>
      </c>
      <c r="C295" s="185">
        <v>100</v>
      </c>
      <c r="D295" s="46" t="s">
        <v>12</v>
      </c>
      <c r="E295" s="47" t="s">
        <v>225</v>
      </c>
      <c r="F295" s="47"/>
      <c r="G295" s="47"/>
      <c r="H295" s="47"/>
      <c r="I295" s="48"/>
      <c r="J295" s="48"/>
      <c r="K295" s="48">
        <f t="shared" si="11"/>
        <v>0</v>
      </c>
    </row>
    <row r="296" spans="1:11" ht="20.100000000000001" customHeight="1" x14ac:dyDescent="0.2">
      <c r="A296" s="3"/>
      <c r="B296" s="45" t="s">
        <v>128</v>
      </c>
      <c r="C296" s="185">
        <v>500</v>
      </c>
      <c r="D296" s="46" t="s">
        <v>12</v>
      </c>
      <c r="E296" s="47" t="s">
        <v>224</v>
      </c>
      <c r="F296" s="47"/>
      <c r="G296" s="47"/>
      <c r="H296" s="47"/>
      <c r="I296" s="48"/>
      <c r="J296" s="48"/>
      <c r="K296" s="48">
        <f t="shared" si="11"/>
        <v>0</v>
      </c>
    </row>
    <row r="297" spans="1:11" ht="20.100000000000001" customHeight="1" x14ac:dyDescent="0.2">
      <c r="A297" s="3"/>
      <c r="B297" s="45" t="s">
        <v>129</v>
      </c>
      <c r="C297" s="185">
        <v>500</v>
      </c>
      <c r="D297" s="46" t="s">
        <v>12</v>
      </c>
      <c r="E297" s="47" t="s">
        <v>222</v>
      </c>
      <c r="F297" s="47"/>
      <c r="G297" s="47"/>
      <c r="H297" s="47"/>
      <c r="I297" s="48"/>
      <c r="J297" s="48"/>
      <c r="K297" s="48">
        <f t="shared" si="11"/>
        <v>0</v>
      </c>
    </row>
    <row r="298" spans="1:11" ht="20.100000000000001" customHeight="1" x14ac:dyDescent="0.2">
      <c r="A298" s="3"/>
      <c r="B298" s="45" t="s">
        <v>130</v>
      </c>
      <c r="C298" s="185">
        <v>500</v>
      </c>
      <c r="D298" s="46" t="s">
        <v>12</v>
      </c>
      <c r="E298" s="47" t="s">
        <v>224</v>
      </c>
      <c r="F298" s="47"/>
      <c r="G298" s="47"/>
      <c r="H298" s="47"/>
      <c r="I298" s="48"/>
      <c r="J298" s="48"/>
      <c r="K298" s="48">
        <f t="shared" si="11"/>
        <v>0</v>
      </c>
    </row>
    <row r="299" spans="1:11" ht="20.100000000000001" customHeight="1" x14ac:dyDescent="0.2">
      <c r="A299" s="3"/>
      <c r="B299" s="45" t="s">
        <v>131</v>
      </c>
      <c r="C299" s="185">
        <v>500</v>
      </c>
      <c r="D299" s="46" t="s">
        <v>12</v>
      </c>
      <c r="E299" s="47" t="s">
        <v>222</v>
      </c>
      <c r="F299" s="47"/>
      <c r="G299" s="47"/>
      <c r="H299" s="47"/>
      <c r="I299" s="48"/>
      <c r="J299" s="48"/>
      <c r="K299" s="48">
        <f t="shared" si="11"/>
        <v>0</v>
      </c>
    </row>
    <row r="300" spans="1:11" ht="20.100000000000001" customHeight="1" x14ac:dyDescent="0.2">
      <c r="A300" s="3"/>
      <c r="B300" s="45" t="s">
        <v>132</v>
      </c>
      <c r="C300" s="185">
        <v>500</v>
      </c>
      <c r="D300" s="46" t="s">
        <v>12</v>
      </c>
      <c r="E300" s="47" t="s">
        <v>224</v>
      </c>
      <c r="F300" s="47"/>
      <c r="G300" s="47"/>
      <c r="H300" s="47"/>
      <c r="I300" s="48"/>
      <c r="J300" s="48"/>
      <c r="K300" s="48">
        <f t="shared" si="11"/>
        <v>0</v>
      </c>
    </row>
    <row r="301" spans="1:11" ht="20.100000000000001" customHeight="1" x14ac:dyDescent="0.2">
      <c r="A301" s="3"/>
      <c r="B301" s="45" t="s">
        <v>133</v>
      </c>
      <c r="C301" s="185">
        <v>500</v>
      </c>
      <c r="D301" s="46" t="s">
        <v>12</v>
      </c>
      <c r="E301" s="47" t="s">
        <v>222</v>
      </c>
      <c r="F301" s="47"/>
      <c r="G301" s="47"/>
      <c r="H301" s="47"/>
      <c r="I301" s="48"/>
      <c r="J301" s="48"/>
      <c r="K301" s="48">
        <f t="shared" si="11"/>
        <v>0</v>
      </c>
    </row>
    <row r="302" spans="1:11" ht="20.100000000000001" customHeight="1" x14ac:dyDescent="0.2">
      <c r="A302" s="3"/>
      <c r="B302" s="45" t="s">
        <v>134</v>
      </c>
      <c r="C302" s="185">
        <v>500</v>
      </c>
      <c r="D302" s="46" t="s">
        <v>12</v>
      </c>
      <c r="E302" s="47" t="s">
        <v>224</v>
      </c>
      <c r="F302" s="47"/>
      <c r="G302" s="47"/>
      <c r="H302" s="47"/>
      <c r="I302" s="48"/>
      <c r="J302" s="48"/>
      <c r="K302" s="48">
        <f t="shared" si="11"/>
        <v>0</v>
      </c>
    </row>
    <row r="303" spans="1:11" ht="20.100000000000001" customHeight="1" x14ac:dyDescent="0.2">
      <c r="A303" s="3"/>
      <c r="B303" s="45" t="s">
        <v>135</v>
      </c>
      <c r="C303" s="185">
        <v>500</v>
      </c>
      <c r="D303" s="46" t="s">
        <v>12</v>
      </c>
      <c r="E303" s="47" t="s">
        <v>222</v>
      </c>
      <c r="F303" s="47"/>
      <c r="G303" s="47"/>
      <c r="H303" s="47"/>
      <c r="I303" s="48"/>
      <c r="J303" s="48"/>
      <c r="K303" s="48">
        <f t="shared" si="11"/>
        <v>0</v>
      </c>
    </row>
    <row r="304" spans="1:11" ht="20.100000000000001" customHeight="1" x14ac:dyDescent="0.2">
      <c r="A304" s="3"/>
      <c r="B304" s="45" t="s">
        <v>136</v>
      </c>
      <c r="C304" s="185">
        <v>50</v>
      </c>
      <c r="D304" s="46" t="s">
        <v>12</v>
      </c>
      <c r="E304" s="47" t="s">
        <v>224</v>
      </c>
      <c r="F304" s="47"/>
      <c r="G304" s="47"/>
      <c r="H304" s="47"/>
      <c r="I304" s="48"/>
      <c r="J304" s="48"/>
      <c r="K304" s="48">
        <f t="shared" si="11"/>
        <v>0</v>
      </c>
    </row>
    <row r="305" spans="1:11" ht="20.100000000000001" customHeight="1" x14ac:dyDescent="0.2">
      <c r="A305" s="3"/>
      <c r="B305" s="45" t="s">
        <v>137</v>
      </c>
      <c r="C305" s="185">
        <v>50</v>
      </c>
      <c r="D305" s="46" t="s">
        <v>12</v>
      </c>
      <c r="E305" s="47" t="s">
        <v>222</v>
      </c>
      <c r="F305" s="47"/>
      <c r="G305" s="47"/>
      <c r="H305" s="47"/>
      <c r="I305" s="48"/>
      <c r="J305" s="48"/>
      <c r="K305" s="48">
        <f t="shared" si="11"/>
        <v>0</v>
      </c>
    </row>
    <row r="306" spans="1:11" ht="20.100000000000001" customHeight="1" x14ac:dyDescent="0.2">
      <c r="A306" s="3"/>
      <c r="B306" s="45" t="s">
        <v>138</v>
      </c>
      <c r="C306" s="185">
        <v>50</v>
      </c>
      <c r="D306" s="46" t="s">
        <v>12</v>
      </c>
      <c r="E306" s="47" t="s">
        <v>224</v>
      </c>
      <c r="F306" s="47"/>
      <c r="G306" s="47"/>
      <c r="H306" s="47"/>
      <c r="I306" s="48"/>
      <c r="J306" s="48"/>
      <c r="K306" s="48">
        <f t="shared" si="11"/>
        <v>0</v>
      </c>
    </row>
    <row r="307" spans="1:11" ht="20.100000000000001" customHeight="1" x14ac:dyDescent="0.2">
      <c r="A307" s="3"/>
      <c r="B307" s="45" t="s">
        <v>139</v>
      </c>
      <c r="C307" s="185">
        <v>50</v>
      </c>
      <c r="D307" s="46" t="s">
        <v>12</v>
      </c>
      <c r="E307" s="47" t="s">
        <v>222</v>
      </c>
      <c r="F307" s="47"/>
      <c r="G307" s="47"/>
      <c r="H307" s="47"/>
      <c r="I307" s="48"/>
      <c r="J307" s="48"/>
      <c r="K307" s="48">
        <f t="shared" si="11"/>
        <v>0</v>
      </c>
    </row>
    <row r="308" spans="1:11" ht="20.100000000000001" customHeight="1" x14ac:dyDescent="0.2">
      <c r="A308" s="3"/>
      <c r="B308" s="15"/>
      <c r="C308" s="188"/>
      <c r="D308" s="3"/>
      <c r="E308" s="13"/>
      <c r="F308" s="13"/>
      <c r="G308" s="13"/>
      <c r="H308" s="13"/>
      <c r="I308" s="33"/>
      <c r="J308" s="33"/>
      <c r="K308" s="33">
        <f>SUM(K294:K307)</f>
        <v>0</v>
      </c>
    </row>
    <row r="309" spans="1:11" ht="20.100000000000001" customHeight="1" x14ac:dyDescent="0.2">
      <c r="A309" s="16">
        <v>7.2</v>
      </c>
      <c r="B309" s="17" t="s">
        <v>140</v>
      </c>
      <c r="C309" s="180"/>
      <c r="D309" s="18"/>
      <c r="E309" s="19"/>
      <c r="F309" s="19"/>
      <c r="G309" s="19"/>
      <c r="H309" s="19"/>
      <c r="I309" s="36"/>
      <c r="J309" s="36"/>
      <c r="K309" s="36"/>
    </row>
    <row r="310" spans="1:11" ht="33" customHeight="1" x14ac:dyDescent="0.2">
      <c r="A310" s="3"/>
      <c r="B310" s="24" t="s">
        <v>279</v>
      </c>
      <c r="C310" s="188"/>
      <c r="D310" s="3"/>
      <c r="E310" s="13"/>
      <c r="F310" s="13"/>
      <c r="G310" s="13"/>
      <c r="H310" s="13"/>
      <c r="I310" s="33"/>
      <c r="J310" s="33"/>
      <c r="K310" s="33"/>
    </row>
    <row r="311" spans="1:11" ht="20.100000000000001" customHeight="1" x14ac:dyDescent="0.2">
      <c r="A311" s="3"/>
      <c r="B311" s="45" t="s">
        <v>141</v>
      </c>
      <c r="C311" s="185">
        <v>100</v>
      </c>
      <c r="D311" s="46" t="s">
        <v>142</v>
      </c>
      <c r="E311" s="47" t="s">
        <v>268</v>
      </c>
      <c r="F311" s="47"/>
      <c r="G311" s="47"/>
      <c r="H311" s="47"/>
      <c r="I311" s="48"/>
      <c r="J311" s="48"/>
      <c r="K311" s="48">
        <f>J311*C311</f>
        <v>0</v>
      </c>
    </row>
    <row r="312" spans="1:11" ht="20.100000000000001" customHeight="1" x14ac:dyDescent="0.2">
      <c r="A312" s="3"/>
      <c r="B312" s="45" t="s">
        <v>143</v>
      </c>
      <c r="C312" s="185">
        <v>100</v>
      </c>
      <c r="D312" s="46" t="s">
        <v>142</v>
      </c>
      <c r="E312" s="47" t="s">
        <v>268</v>
      </c>
      <c r="F312" s="47"/>
      <c r="G312" s="47"/>
      <c r="H312" s="47"/>
      <c r="I312" s="48"/>
      <c r="J312" s="48"/>
      <c r="K312" s="48">
        <f>J312*C312</f>
        <v>0</v>
      </c>
    </row>
    <row r="313" spans="1:11" ht="20.100000000000001" customHeight="1" x14ac:dyDescent="0.2">
      <c r="A313" s="3"/>
      <c r="B313" s="45" t="s">
        <v>144</v>
      </c>
      <c r="C313" s="185">
        <v>100</v>
      </c>
      <c r="D313" s="46" t="s">
        <v>142</v>
      </c>
      <c r="E313" s="47" t="s">
        <v>268</v>
      </c>
      <c r="F313" s="47"/>
      <c r="G313" s="47"/>
      <c r="H313" s="47"/>
      <c r="I313" s="48"/>
      <c r="J313" s="48"/>
      <c r="K313" s="48">
        <f>J313*C313</f>
        <v>0</v>
      </c>
    </row>
    <row r="314" spans="1:11" ht="20.100000000000001" customHeight="1" x14ac:dyDescent="0.2">
      <c r="A314" s="3"/>
      <c r="B314" s="45" t="s">
        <v>145</v>
      </c>
      <c r="C314" s="185">
        <v>100</v>
      </c>
      <c r="D314" s="46" t="s">
        <v>142</v>
      </c>
      <c r="E314" s="47" t="s">
        <v>268</v>
      </c>
      <c r="F314" s="47"/>
      <c r="G314" s="47"/>
      <c r="H314" s="47"/>
      <c r="I314" s="48"/>
      <c r="J314" s="48"/>
      <c r="K314" s="48">
        <f>J314*C314</f>
        <v>0</v>
      </c>
    </row>
    <row r="315" spans="1:11" ht="20.100000000000001" customHeight="1" x14ac:dyDescent="0.2">
      <c r="A315" s="3"/>
      <c r="B315" s="45" t="s">
        <v>146</v>
      </c>
      <c r="C315" s="185">
        <v>100</v>
      </c>
      <c r="D315" s="46" t="s">
        <v>142</v>
      </c>
      <c r="E315" s="47" t="s">
        <v>268</v>
      </c>
      <c r="F315" s="47"/>
      <c r="G315" s="47"/>
      <c r="H315" s="47"/>
      <c r="I315" s="48"/>
      <c r="J315" s="48"/>
      <c r="K315" s="48">
        <f>J315*C315</f>
        <v>0</v>
      </c>
    </row>
    <row r="316" spans="1:11" ht="20.100000000000001" customHeight="1" x14ac:dyDescent="0.2">
      <c r="A316" s="3"/>
      <c r="B316" s="15"/>
      <c r="C316" s="188"/>
      <c r="D316" s="3"/>
      <c r="E316" s="13"/>
      <c r="F316" s="13"/>
      <c r="G316" s="13"/>
      <c r="H316" s="13"/>
      <c r="I316" s="33"/>
      <c r="J316" s="33"/>
      <c r="K316" s="33">
        <f>SUM(K311:K315)</f>
        <v>0</v>
      </c>
    </row>
    <row r="317" spans="1:11" ht="20.100000000000001" customHeight="1" x14ac:dyDescent="0.2">
      <c r="A317" s="16">
        <v>7.3</v>
      </c>
      <c r="B317" s="17" t="s">
        <v>147</v>
      </c>
      <c r="C317" s="180"/>
      <c r="D317" s="18"/>
      <c r="E317" s="19"/>
      <c r="F317" s="19"/>
      <c r="G317" s="19"/>
      <c r="H317" s="19"/>
      <c r="I317" s="36"/>
      <c r="J317" s="36"/>
      <c r="K317" s="36"/>
    </row>
    <row r="318" spans="1:11" ht="35.25" customHeight="1" x14ac:dyDescent="0.2">
      <c r="A318" s="3"/>
      <c r="B318" s="24" t="s">
        <v>278</v>
      </c>
      <c r="C318" s="188"/>
      <c r="D318" s="3"/>
      <c r="E318" s="13"/>
      <c r="F318" s="13"/>
      <c r="G318" s="13"/>
      <c r="H318" s="13"/>
      <c r="I318" s="33"/>
      <c r="J318" s="33"/>
      <c r="K318" s="33"/>
    </row>
    <row r="319" spans="1:11" ht="20.100000000000001" customHeight="1" x14ac:dyDescent="0.2">
      <c r="A319" s="3"/>
      <c r="B319" s="45" t="s">
        <v>148</v>
      </c>
      <c r="C319" s="185">
        <v>2000</v>
      </c>
      <c r="D319" s="46" t="s">
        <v>13</v>
      </c>
      <c r="E319" s="47" t="s">
        <v>269</v>
      </c>
      <c r="F319" s="47"/>
      <c r="G319" s="47"/>
      <c r="H319" s="47"/>
      <c r="I319" s="48"/>
      <c r="J319" s="48"/>
      <c r="K319" s="48">
        <f>J319*C319</f>
        <v>0</v>
      </c>
    </row>
    <row r="320" spans="1:11" ht="20.100000000000001" customHeight="1" x14ac:dyDescent="0.2">
      <c r="A320" s="3"/>
      <c r="B320" s="45" t="s">
        <v>149</v>
      </c>
      <c r="C320" s="185">
        <v>2000</v>
      </c>
      <c r="D320" s="46" t="s">
        <v>13</v>
      </c>
      <c r="E320" s="47" t="s">
        <v>269</v>
      </c>
      <c r="F320" s="47"/>
      <c r="G320" s="47"/>
      <c r="H320" s="47"/>
      <c r="I320" s="48"/>
      <c r="J320" s="48"/>
      <c r="K320" s="48">
        <f>J320*C320</f>
        <v>0</v>
      </c>
    </row>
    <row r="321" spans="1:11" ht="20.100000000000001" customHeight="1" x14ac:dyDescent="0.2">
      <c r="A321" s="3"/>
      <c r="B321" s="45" t="s">
        <v>150</v>
      </c>
      <c r="C321" s="185">
        <v>500</v>
      </c>
      <c r="D321" s="46" t="s">
        <v>13</v>
      </c>
      <c r="E321" s="47" t="s">
        <v>269</v>
      </c>
      <c r="F321" s="47"/>
      <c r="G321" s="47"/>
      <c r="H321" s="47"/>
      <c r="I321" s="48"/>
      <c r="J321" s="48"/>
      <c r="K321" s="48">
        <f>J321*C321</f>
        <v>0</v>
      </c>
    </row>
    <row r="322" spans="1:11" ht="20.100000000000001" customHeight="1" x14ac:dyDescent="0.2">
      <c r="A322" s="3"/>
      <c r="B322" s="45" t="s">
        <v>151</v>
      </c>
      <c r="C322" s="185">
        <v>4000</v>
      </c>
      <c r="D322" s="46" t="s">
        <v>13</v>
      </c>
      <c r="E322" s="47" t="s">
        <v>269</v>
      </c>
      <c r="F322" s="47"/>
      <c r="G322" s="47"/>
      <c r="H322" s="47"/>
      <c r="I322" s="48"/>
      <c r="J322" s="48"/>
      <c r="K322" s="48">
        <f>J322*C322</f>
        <v>0</v>
      </c>
    </row>
    <row r="323" spans="1:11" ht="20.100000000000001" customHeight="1" x14ac:dyDescent="0.2">
      <c r="A323" s="3"/>
      <c r="B323" s="15"/>
      <c r="C323" s="188"/>
      <c r="D323" s="3"/>
      <c r="E323" s="13"/>
      <c r="F323" s="13"/>
      <c r="G323" s="13"/>
      <c r="H323" s="13"/>
      <c r="I323" s="33"/>
      <c r="J323" s="33"/>
      <c r="K323" s="33">
        <f>SUM(K319:K322)</f>
        <v>0</v>
      </c>
    </row>
    <row r="324" spans="1:11" ht="20.100000000000001" customHeight="1" x14ac:dyDescent="0.2">
      <c r="A324" s="16">
        <v>7.4</v>
      </c>
      <c r="B324" s="17" t="s">
        <v>152</v>
      </c>
      <c r="C324" s="180"/>
      <c r="D324" s="18"/>
      <c r="E324" s="19"/>
      <c r="F324" s="19"/>
      <c r="G324" s="19"/>
      <c r="H324" s="19"/>
      <c r="I324" s="36"/>
      <c r="J324" s="36"/>
      <c r="K324" s="36"/>
    </row>
    <row r="325" spans="1:11" ht="32.25" customHeight="1" x14ac:dyDescent="0.2">
      <c r="A325" s="3"/>
      <c r="B325" s="24" t="s">
        <v>277</v>
      </c>
      <c r="C325" s="188"/>
      <c r="D325" s="3"/>
      <c r="E325" s="13"/>
      <c r="F325" s="13"/>
      <c r="G325" s="13"/>
      <c r="H325" s="13"/>
      <c r="I325" s="33"/>
      <c r="J325" s="33"/>
      <c r="K325" s="33"/>
    </row>
    <row r="326" spans="1:11" ht="33" customHeight="1" x14ac:dyDescent="0.2">
      <c r="A326" s="3"/>
      <c r="B326" s="45" t="s">
        <v>153</v>
      </c>
      <c r="C326" s="185">
        <v>100</v>
      </c>
      <c r="D326" s="46" t="s">
        <v>142</v>
      </c>
      <c r="E326" s="47"/>
      <c r="F326" s="47"/>
      <c r="G326" s="47"/>
      <c r="H326" s="47"/>
      <c r="I326" s="48"/>
      <c r="J326" s="48"/>
      <c r="K326" s="48">
        <f t="shared" ref="K326:K332" si="12">J326*C326</f>
        <v>0</v>
      </c>
    </row>
    <row r="327" spans="1:11" ht="34.5" customHeight="1" x14ac:dyDescent="0.2">
      <c r="A327" s="3"/>
      <c r="B327" s="45" t="s">
        <v>154</v>
      </c>
      <c r="C327" s="185">
        <v>100</v>
      </c>
      <c r="D327" s="46" t="s">
        <v>142</v>
      </c>
      <c r="E327" s="47"/>
      <c r="F327" s="47"/>
      <c r="G327" s="47"/>
      <c r="H327" s="47"/>
      <c r="I327" s="48"/>
      <c r="J327" s="48"/>
      <c r="K327" s="48">
        <f t="shared" si="12"/>
        <v>0</v>
      </c>
    </row>
    <row r="328" spans="1:11" ht="33" customHeight="1" x14ac:dyDescent="0.2">
      <c r="A328" s="3"/>
      <c r="B328" s="45" t="s">
        <v>155</v>
      </c>
      <c r="C328" s="185">
        <v>100</v>
      </c>
      <c r="D328" s="46" t="s">
        <v>142</v>
      </c>
      <c r="E328" s="47"/>
      <c r="F328" s="47"/>
      <c r="G328" s="47"/>
      <c r="H328" s="47"/>
      <c r="I328" s="48"/>
      <c r="J328" s="48"/>
      <c r="K328" s="48">
        <f t="shared" si="12"/>
        <v>0</v>
      </c>
    </row>
    <row r="329" spans="1:11" ht="33.75" customHeight="1" x14ac:dyDescent="0.2">
      <c r="A329" s="3"/>
      <c r="B329" s="45" t="s">
        <v>156</v>
      </c>
      <c r="C329" s="185">
        <v>100</v>
      </c>
      <c r="D329" s="46" t="s">
        <v>142</v>
      </c>
      <c r="E329" s="47"/>
      <c r="F329" s="47"/>
      <c r="G329" s="47"/>
      <c r="H329" s="47"/>
      <c r="I329" s="48"/>
      <c r="J329" s="48"/>
      <c r="K329" s="48">
        <f t="shared" si="12"/>
        <v>0</v>
      </c>
    </row>
    <row r="330" spans="1:11" ht="33" customHeight="1" x14ac:dyDescent="0.2">
      <c r="A330" s="3"/>
      <c r="B330" s="45" t="s">
        <v>157</v>
      </c>
      <c r="C330" s="185">
        <v>100</v>
      </c>
      <c r="D330" s="46" t="s">
        <v>142</v>
      </c>
      <c r="E330" s="47"/>
      <c r="F330" s="47"/>
      <c r="G330" s="47"/>
      <c r="H330" s="47"/>
      <c r="I330" s="48"/>
      <c r="J330" s="48"/>
      <c r="K330" s="48">
        <f t="shared" si="12"/>
        <v>0</v>
      </c>
    </row>
    <row r="331" spans="1:11" ht="33.75" customHeight="1" x14ac:dyDescent="0.2">
      <c r="A331" s="3"/>
      <c r="B331" s="45" t="s">
        <v>158</v>
      </c>
      <c r="C331" s="185">
        <v>100</v>
      </c>
      <c r="D331" s="46" t="s">
        <v>142</v>
      </c>
      <c r="E331" s="47"/>
      <c r="F331" s="47"/>
      <c r="G331" s="47"/>
      <c r="H331" s="47"/>
      <c r="I331" s="48"/>
      <c r="J331" s="48"/>
      <c r="K331" s="48">
        <f t="shared" si="12"/>
        <v>0</v>
      </c>
    </row>
    <row r="332" spans="1:11" ht="32.25" customHeight="1" x14ac:dyDescent="0.2">
      <c r="A332" s="3"/>
      <c r="B332" s="168" t="s">
        <v>159</v>
      </c>
      <c r="C332" s="185">
        <v>25</v>
      </c>
      <c r="D332" s="46" t="s">
        <v>142</v>
      </c>
      <c r="E332" s="47"/>
      <c r="F332" s="47"/>
      <c r="G332" s="47"/>
      <c r="H332" s="47"/>
      <c r="I332" s="48"/>
      <c r="J332" s="48"/>
      <c r="K332" s="48">
        <f t="shared" si="12"/>
        <v>0</v>
      </c>
    </row>
    <row r="333" spans="1:11" ht="20.100000000000001" customHeight="1" x14ac:dyDescent="0.2">
      <c r="A333" s="3"/>
      <c r="B333" s="15"/>
      <c r="C333" s="188"/>
      <c r="D333" s="3"/>
      <c r="E333" s="13"/>
      <c r="F333" s="13"/>
      <c r="G333" s="13"/>
      <c r="H333" s="13"/>
      <c r="I333" s="33"/>
      <c r="J333" s="33"/>
      <c r="K333" s="33">
        <f>SUM(K326:K332)</f>
        <v>0</v>
      </c>
    </row>
    <row r="334" spans="1:11" ht="20.100000000000001" customHeight="1" x14ac:dyDescent="0.2">
      <c r="A334" s="16">
        <v>7.5</v>
      </c>
      <c r="B334" s="17" t="s">
        <v>167</v>
      </c>
      <c r="C334" s="180"/>
      <c r="D334" s="18"/>
      <c r="E334" s="19"/>
      <c r="F334" s="19"/>
      <c r="G334" s="19"/>
      <c r="H334" s="19"/>
      <c r="I334" s="36"/>
      <c r="J334" s="36"/>
      <c r="K334" s="36"/>
    </row>
    <row r="335" spans="1:11" ht="33.75" customHeight="1" x14ac:dyDescent="0.2">
      <c r="A335" s="3"/>
      <c r="B335" s="24" t="s">
        <v>276</v>
      </c>
      <c r="C335" s="188"/>
      <c r="D335" s="3"/>
      <c r="E335" s="13"/>
      <c r="F335" s="13"/>
      <c r="G335" s="13"/>
      <c r="H335" s="13"/>
      <c r="I335" s="33"/>
      <c r="J335" s="33"/>
      <c r="K335" s="33"/>
    </row>
    <row r="336" spans="1:11" ht="20.100000000000001" customHeight="1" x14ac:dyDescent="0.2">
      <c r="A336" s="3"/>
      <c r="B336" s="45" t="s">
        <v>168</v>
      </c>
      <c r="C336" s="185">
        <v>250</v>
      </c>
      <c r="D336" s="46" t="s">
        <v>12</v>
      </c>
      <c r="E336" s="47"/>
      <c r="F336" s="47"/>
      <c r="G336" s="47" t="s">
        <v>270</v>
      </c>
      <c r="H336" s="47"/>
      <c r="I336" s="48"/>
      <c r="J336" s="48"/>
      <c r="K336" s="48">
        <f>J336*C336</f>
        <v>0</v>
      </c>
    </row>
    <row r="337" spans="1:11" ht="20.100000000000001" customHeight="1" x14ac:dyDescent="0.2">
      <c r="A337" s="3"/>
      <c r="B337" s="45" t="s">
        <v>169</v>
      </c>
      <c r="C337" s="185"/>
      <c r="D337" s="46" t="s">
        <v>12</v>
      </c>
      <c r="E337" s="47"/>
      <c r="F337" s="47"/>
      <c r="G337" s="47" t="s">
        <v>270</v>
      </c>
      <c r="H337" s="47"/>
      <c r="I337" s="48"/>
      <c r="J337" s="48"/>
      <c r="K337" s="48">
        <f t="shared" ref="K337:K339" si="13">J337*C337</f>
        <v>0</v>
      </c>
    </row>
    <row r="338" spans="1:11" ht="20.100000000000001" customHeight="1" x14ac:dyDescent="0.2">
      <c r="A338" s="3"/>
      <c r="B338" s="45" t="s">
        <v>170</v>
      </c>
      <c r="C338" s="185">
        <v>50</v>
      </c>
      <c r="D338" s="46" t="s">
        <v>12</v>
      </c>
      <c r="E338" s="47"/>
      <c r="F338" s="47"/>
      <c r="G338" s="47" t="s">
        <v>270</v>
      </c>
      <c r="H338" s="47"/>
      <c r="I338" s="48"/>
      <c r="J338" s="48"/>
      <c r="K338" s="48">
        <f t="shared" si="13"/>
        <v>0</v>
      </c>
    </row>
    <row r="339" spans="1:11" ht="20.100000000000001" customHeight="1" x14ac:dyDescent="0.2">
      <c r="A339" s="3"/>
      <c r="B339" s="172" t="s">
        <v>428</v>
      </c>
      <c r="C339" s="185">
        <v>50</v>
      </c>
      <c r="D339" s="169" t="s">
        <v>12</v>
      </c>
      <c r="E339" s="47"/>
      <c r="F339" s="47"/>
      <c r="G339" s="47" t="s">
        <v>270</v>
      </c>
      <c r="H339" s="47"/>
      <c r="I339" s="48"/>
      <c r="J339" s="48"/>
      <c r="K339" s="48">
        <f t="shared" si="13"/>
        <v>0</v>
      </c>
    </row>
    <row r="340" spans="1:11" ht="20.100000000000001" customHeight="1" x14ac:dyDescent="0.2">
      <c r="A340" s="3"/>
      <c r="B340" s="15"/>
      <c r="C340" s="188"/>
      <c r="D340" s="3"/>
      <c r="E340" s="13"/>
      <c r="F340" s="13"/>
      <c r="G340" s="13"/>
      <c r="H340" s="13"/>
      <c r="I340" s="33"/>
      <c r="J340" s="33"/>
      <c r="K340" s="33">
        <f>SUM(K336:K339)</f>
        <v>0</v>
      </c>
    </row>
    <row r="341" spans="1:11" ht="20.100000000000001" customHeight="1" x14ac:dyDescent="0.2">
      <c r="A341" s="16">
        <v>7.6</v>
      </c>
      <c r="B341" s="17" t="s">
        <v>271</v>
      </c>
      <c r="C341" s="180"/>
      <c r="D341" s="18"/>
      <c r="E341" s="19"/>
      <c r="F341" s="19"/>
      <c r="G341" s="19"/>
      <c r="H341" s="19"/>
      <c r="I341" s="36"/>
      <c r="J341" s="36"/>
      <c r="K341" s="36"/>
    </row>
    <row r="342" spans="1:11" ht="41.25" customHeight="1" x14ac:dyDescent="0.2">
      <c r="A342" s="3"/>
      <c r="B342" s="24" t="s">
        <v>275</v>
      </c>
      <c r="C342" s="188"/>
      <c r="D342" s="3"/>
      <c r="E342" s="13"/>
      <c r="F342" s="13"/>
      <c r="G342" s="13"/>
      <c r="H342" s="13"/>
      <c r="I342" s="33"/>
      <c r="J342" s="33"/>
      <c r="K342" s="33"/>
    </row>
    <row r="343" spans="1:11" ht="45.75" customHeight="1" x14ac:dyDescent="0.2">
      <c r="A343" s="3"/>
      <c r="B343" s="45" t="s">
        <v>160</v>
      </c>
      <c r="C343" s="185">
        <v>100</v>
      </c>
      <c r="D343" s="46" t="s">
        <v>12</v>
      </c>
      <c r="E343" s="47"/>
      <c r="F343" s="47"/>
      <c r="G343" s="47"/>
      <c r="H343" s="47"/>
      <c r="I343" s="48"/>
      <c r="J343" s="48"/>
      <c r="K343" s="48">
        <f t="shared" ref="K343:K348" si="14">J343*C343</f>
        <v>0</v>
      </c>
    </row>
    <row r="344" spans="1:11" ht="46.5" customHeight="1" x14ac:dyDescent="0.2">
      <c r="A344" s="3"/>
      <c r="B344" s="45" t="s">
        <v>161</v>
      </c>
      <c r="C344" s="185">
        <v>100</v>
      </c>
      <c r="D344" s="46" t="s">
        <v>12</v>
      </c>
      <c r="E344" s="47"/>
      <c r="F344" s="47"/>
      <c r="G344" s="47"/>
      <c r="H344" s="47"/>
      <c r="I344" s="48"/>
      <c r="J344" s="48"/>
      <c r="K344" s="48">
        <f t="shared" si="14"/>
        <v>0</v>
      </c>
    </row>
    <row r="345" spans="1:11" ht="50.25" customHeight="1" x14ac:dyDescent="0.2">
      <c r="A345" s="3"/>
      <c r="B345" s="45" t="s">
        <v>162</v>
      </c>
      <c r="C345" s="185">
        <v>100</v>
      </c>
      <c r="D345" s="46" t="s">
        <v>12</v>
      </c>
      <c r="E345" s="47"/>
      <c r="F345" s="47"/>
      <c r="G345" s="47"/>
      <c r="H345" s="47"/>
      <c r="I345" s="48"/>
      <c r="J345" s="48"/>
      <c r="K345" s="48">
        <f t="shared" si="14"/>
        <v>0</v>
      </c>
    </row>
    <row r="346" spans="1:11" ht="54.75" customHeight="1" x14ac:dyDescent="0.2">
      <c r="A346" s="3"/>
      <c r="B346" s="45" t="s">
        <v>163</v>
      </c>
      <c r="C346" s="185">
        <v>100</v>
      </c>
      <c r="D346" s="46" t="s">
        <v>12</v>
      </c>
      <c r="E346" s="47"/>
      <c r="F346" s="47"/>
      <c r="G346" s="47"/>
      <c r="H346" s="47"/>
      <c r="I346" s="48"/>
      <c r="J346" s="48"/>
      <c r="K346" s="48">
        <f t="shared" si="14"/>
        <v>0</v>
      </c>
    </row>
    <row r="347" spans="1:11" ht="47.25" customHeight="1" x14ac:dyDescent="0.2">
      <c r="A347" s="3"/>
      <c r="B347" s="45" t="s">
        <v>164</v>
      </c>
      <c r="C347" s="185">
        <v>100</v>
      </c>
      <c r="D347" s="46" t="s">
        <v>12</v>
      </c>
      <c r="E347" s="47"/>
      <c r="F347" s="47"/>
      <c r="G347" s="47"/>
      <c r="H347" s="47"/>
      <c r="I347" s="48"/>
      <c r="J347" s="48"/>
      <c r="K347" s="48">
        <f t="shared" si="14"/>
        <v>0</v>
      </c>
    </row>
    <row r="348" spans="1:11" ht="49.5" customHeight="1" x14ac:dyDescent="0.2">
      <c r="A348" s="3"/>
      <c r="B348" s="45" t="s">
        <v>165</v>
      </c>
      <c r="C348" s="185">
        <v>100</v>
      </c>
      <c r="D348" s="46" t="s">
        <v>12</v>
      </c>
      <c r="E348" s="47"/>
      <c r="F348" s="47"/>
      <c r="G348" s="47"/>
      <c r="H348" s="47"/>
      <c r="I348" s="48"/>
      <c r="J348" s="48"/>
      <c r="K348" s="48">
        <f t="shared" si="14"/>
        <v>0</v>
      </c>
    </row>
    <row r="349" spans="1:11" ht="20.100000000000001" customHeight="1" x14ac:dyDescent="0.2">
      <c r="A349" s="3"/>
      <c r="B349" s="15"/>
      <c r="C349" s="188"/>
      <c r="D349" s="3"/>
      <c r="E349" s="13"/>
      <c r="F349" s="13"/>
      <c r="G349" s="13"/>
      <c r="H349" s="13"/>
      <c r="I349" s="33"/>
      <c r="J349" s="33"/>
      <c r="K349" s="33">
        <f>SUM(K343:K348)</f>
        <v>0</v>
      </c>
    </row>
    <row r="350" spans="1:11" ht="20.100000000000001" customHeight="1" x14ac:dyDescent="0.2">
      <c r="A350" s="16">
        <v>7.7</v>
      </c>
      <c r="B350" s="17" t="s">
        <v>166</v>
      </c>
      <c r="C350" s="180"/>
      <c r="D350" s="18"/>
      <c r="E350" s="19"/>
      <c r="F350" s="19"/>
      <c r="G350" s="19"/>
      <c r="H350" s="19"/>
      <c r="I350" s="36"/>
      <c r="J350" s="36"/>
      <c r="K350" s="36"/>
    </row>
    <row r="351" spans="1:11" ht="33" customHeight="1" x14ac:dyDescent="0.2">
      <c r="A351" s="3"/>
      <c r="B351" s="24" t="s">
        <v>273</v>
      </c>
      <c r="C351" s="188"/>
      <c r="D351" s="3"/>
      <c r="E351" s="13"/>
      <c r="F351" s="13"/>
      <c r="G351" s="13"/>
      <c r="H351" s="13"/>
      <c r="I351" s="33"/>
      <c r="J351" s="33"/>
      <c r="K351" s="33"/>
    </row>
    <row r="352" spans="1:11" ht="20.100000000000001" customHeight="1" x14ac:dyDescent="0.2">
      <c r="A352" s="3"/>
      <c r="B352" s="45" t="s">
        <v>171</v>
      </c>
      <c r="C352" s="185">
        <v>10</v>
      </c>
      <c r="D352" s="46" t="s">
        <v>172</v>
      </c>
      <c r="E352" s="47"/>
      <c r="F352" s="47"/>
      <c r="G352" s="47"/>
      <c r="H352" s="47"/>
      <c r="I352" s="48"/>
      <c r="J352" s="48"/>
      <c r="K352" s="48">
        <f t="shared" ref="K352:K357" si="15">J352*C352</f>
        <v>0</v>
      </c>
    </row>
    <row r="353" spans="1:11" ht="20.100000000000001" customHeight="1" x14ac:dyDescent="0.2">
      <c r="A353" s="3"/>
      <c r="B353" s="45" t="s">
        <v>173</v>
      </c>
      <c r="C353" s="185">
        <v>10</v>
      </c>
      <c r="D353" s="46" t="s">
        <v>172</v>
      </c>
      <c r="E353" s="47"/>
      <c r="F353" s="47"/>
      <c r="G353" s="47"/>
      <c r="H353" s="47"/>
      <c r="I353" s="48"/>
      <c r="J353" s="48"/>
      <c r="K353" s="48">
        <f t="shared" si="15"/>
        <v>0</v>
      </c>
    </row>
    <row r="354" spans="1:11" ht="20.100000000000001" customHeight="1" x14ac:dyDescent="0.2">
      <c r="A354" s="3"/>
      <c r="B354" s="45" t="s">
        <v>174</v>
      </c>
      <c r="C354" s="185">
        <v>10</v>
      </c>
      <c r="D354" s="46" t="s">
        <v>172</v>
      </c>
      <c r="E354" s="47"/>
      <c r="F354" s="47"/>
      <c r="G354" s="47"/>
      <c r="H354" s="47"/>
      <c r="I354" s="48"/>
      <c r="J354" s="48"/>
      <c r="K354" s="48">
        <f t="shared" si="15"/>
        <v>0</v>
      </c>
    </row>
    <row r="355" spans="1:11" ht="20.100000000000001" customHeight="1" x14ac:dyDescent="0.2">
      <c r="A355" s="3"/>
      <c r="B355" s="45" t="s">
        <v>175</v>
      </c>
      <c r="C355" s="185">
        <v>10</v>
      </c>
      <c r="D355" s="46" t="s">
        <v>172</v>
      </c>
      <c r="E355" s="47"/>
      <c r="F355" s="47"/>
      <c r="G355" s="47"/>
      <c r="H355" s="47"/>
      <c r="I355" s="48"/>
      <c r="J355" s="48"/>
      <c r="K355" s="48">
        <f t="shared" si="15"/>
        <v>0</v>
      </c>
    </row>
    <row r="356" spans="1:11" ht="20.100000000000001" customHeight="1" x14ac:dyDescent="0.2">
      <c r="A356" s="3"/>
      <c r="B356" s="45" t="s">
        <v>176</v>
      </c>
      <c r="C356" s="185">
        <v>10</v>
      </c>
      <c r="D356" s="46" t="s">
        <v>172</v>
      </c>
      <c r="E356" s="47"/>
      <c r="F356" s="47"/>
      <c r="G356" s="47"/>
      <c r="H356" s="47"/>
      <c r="I356" s="48"/>
      <c r="J356" s="48"/>
      <c r="K356" s="48">
        <f t="shared" si="15"/>
        <v>0</v>
      </c>
    </row>
    <row r="357" spans="1:11" ht="20.100000000000001" customHeight="1" x14ac:dyDescent="0.2">
      <c r="A357" s="3"/>
      <c r="B357" s="45" t="s">
        <v>177</v>
      </c>
      <c r="C357" s="185">
        <v>10</v>
      </c>
      <c r="D357" s="46" t="s">
        <v>172</v>
      </c>
      <c r="E357" s="47"/>
      <c r="F357" s="47"/>
      <c r="G357" s="47"/>
      <c r="H357" s="47"/>
      <c r="I357" s="48"/>
      <c r="J357" s="48"/>
      <c r="K357" s="48">
        <f t="shared" si="15"/>
        <v>0</v>
      </c>
    </row>
    <row r="358" spans="1:11" ht="20.100000000000001" customHeight="1" x14ac:dyDescent="0.2">
      <c r="A358" s="3"/>
      <c r="B358" s="15"/>
      <c r="C358" s="188"/>
      <c r="D358" s="3"/>
      <c r="E358" s="13"/>
      <c r="F358" s="13"/>
      <c r="G358" s="13"/>
      <c r="H358" s="13"/>
      <c r="I358" s="33"/>
      <c r="J358" s="33"/>
      <c r="K358" s="33">
        <f>SUM(K352:K357)</f>
        <v>0</v>
      </c>
    </row>
    <row r="359" spans="1:11" ht="20.100000000000001" customHeight="1" x14ac:dyDescent="0.2">
      <c r="A359" s="16">
        <v>7.8</v>
      </c>
      <c r="B359" s="17" t="s">
        <v>178</v>
      </c>
      <c r="C359" s="180"/>
      <c r="D359" s="18"/>
      <c r="E359" s="19"/>
      <c r="F359" s="19"/>
      <c r="G359" s="19"/>
      <c r="H359" s="19"/>
      <c r="I359" s="36"/>
      <c r="J359" s="36"/>
      <c r="K359" s="36"/>
    </row>
    <row r="360" spans="1:11" ht="35.25" customHeight="1" x14ac:dyDescent="0.2">
      <c r="A360" s="3"/>
      <c r="B360" s="24" t="s">
        <v>272</v>
      </c>
      <c r="C360" s="188"/>
      <c r="D360" s="3"/>
      <c r="E360" s="13"/>
      <c r="F360" s="13"/>
      <c r="G360" s="13"/>
      <c r="H360" s="13"/>
      <c r="I360" s="33"/>
      <c r="J360" s="33"/>
      <c r="K360" s="33"/>
    </row>
    <row r="361" spans="1:11" ht="32.25" customHeight="1" x14ac:dyDescent="0.2">
      <c r="A361" s="3"/>
      <c r="B361" s="45" t="s">
        <v>179</v>
      </c>
      <c r="C361" s="185">
        <v>250</v>
      </c>
      <c r="D361" s="46" t="s">
        <v>13</v>
      </c>
      <c r="E361" s="47"/>
      <c r="F361" s="47"/>
      <c r="G361" s="47"/>
      <c r="H361" s="47"/>
      <c r="I361" s="48"/>
      <c r="J361" s="48"/>
      <c r="K361" s="48">
        <f t="shared" ref="K361:K379" si="16">J361*C361</f>
        <v>0</v>
      </c>
    </row>
    <row r="362" spans="1:11" ht="30.75" customHeight="1" x14ac:dyDescent="0.2">
      <c r="A362" s="3"/>
      <c r="B362" s="45" t="s">
        <v>180</v>
      </c>
      <c r="C362" s="185">
        <v>250</v>
      </c>
      <c r="D362" s="46" t="s">
        <v>13</v>
      </c>
      <c r="E362" s="47"/>
      <c r="F362" s="47"/>
      <c r="G362" s="47"/>
      <c r="H362" s="47"/>
      <c r="I362" s="48"/>
      <c r="J362" s="48"/>
      <c r="K362" s="48">
        <f t="shared" si="16"/>
        <v>0</v>
      </c>
    </row>
    <row r="363" spans="1:11" ht="20.100000000000001" customHeight="1" x14ac:dyDescent="0.2">
      <c r="A363" s="3"/>
      <c r="B363" s="45" t="s">
        <v>181</v>
      </c>
      <c r="C363" s="185">
        <v>50</v>
      </c>
      <c r="D363" s="46" t="s">
        <v>12</v>
      </c>
      <c r="E363" s="47"/>
      <c r="F363" s="47"/>
      <c r="G363" s="47"/>
      <c r="H363" s="47"/>
      <c r="I363" s="48"/>
      <c r="J363" s="48"/>
      <c r="K363" s="48">
        <f t="shared" si="16"/>
        <v>0</v>
      </c>
    </row>
    <row r="364" spans="1:11" ht="20.100000000000001" customHeight="1" x14ac:dyDescent="0.2">
      <c r="A364" s="3"/>
      <c r="B364" s="45" t="s">
        <v>182</v>
      </c>
      <c r="C364" s="185">
        <v>50</v>
      </c>
      <c r="D364" s="46" t="s">
        <v>12</v>
      </c>
      <c r="E364" s="47"/>
      <c r="F364" s="47"/>
      <c r="G364" s="47"/>
      <c r="H364" s="47"/>
      <c r="I364" s="48"/>
      <c r="J364" s="48"/>
      <c r="K364" s="48">
        <f t="shared" si="16"/>
        <v>0</v>
      </c>
    </row>
    <row r="365" spans="1:11" ht="20.100000000000001" customHeight="1" x14ac:dyDescent="0.2">
      <c r="A365" s="3"/>
      <c r="B365" s="45" t="s">
        <v>183</v>
      </c>
      <c r="C365" s="185">
        <v>50</v>
      </c>
      <c r="D365" s="46" t="s">
        <v>12</v>
      </c>
      <c r="E365" s="47"/>
      <c r="F365" s="47"/>
      <c r="G365" s="47"/>
      <c r="H365" s="47"/>
      <c r="I365" s="48"/>
      <c r="J365" s="48"/>
      <c r="K365" s="48">
        <f t="shared" si="16"/>
        <v>0</v>
      </c>
    </row>
    <row r="366" spans="1:11" ht="20.100000000000001" customHeight="1" x14ac:dyDescent="0.2">
      <c r="A366" s="3"/>
      <c r="B366" s="45" t="s">
        <v>184</v>
      </c>
      <c r="C366" s="185">
        <v>50</v>
      </c>
      <c r="D366" s="46" t="s">
        <v>12</v>
      </c>
      <c r="E366" s="47"/>
      <c r="F366" s="47"/>
      <c r="G366" s="47"/>
      <c r="H366" s="47"/>
      <c r="I366" s="48"/>
      <c r="J366" s="48"/>
      <c r="K366" s="48">
        <f t="shared" si="16"/>
        <v>0</v>
      </c>
    </row>
    <row r="367" spans="1:11" ht="20.100000000000001" customHeight="1" x14ac:dyDescent="0.2">
      <c r="A367" s="3"/>
      <c r="B367" s="45" t="s">
        <v>185</v>
      </c>
      <c r="C367" s="185">
        <v>50</v>
      </c>
      <c r="D367" s="46" t="s">
        <v>12</v>
      </c>
      <c r="E367" s="47"/>
      <c r="F367" s="47"/>
      <c r="G367" s="47"/>
      <c r="H367" s="47"/>
      <c r="I367" s="48"/>
      <c r="J367" s="48"/>
      <c r="K367" s="48">
        <f t="shared" si="16"/>
        <v>0</v>
      </c>
    </row>
    <row r="368" spans="1:11" ht="20.100000000000001" customHeight="1" x14ac:dyDescent="0.2">
      <c r="A368" s="3"/>
      <c r="B368" s="45" t="s">
        <v>186</v>
      </c>
      <c r="C368" s="185">
        <v>50</v>
      </c>
      <c r="D368" s="46" t="s">
        <v>12</v>
      </c>
      <c r="E368" s="47"/>
      <c r="F368" s="47"/>
      <c r="G368" s="47"/>
      <c r="H368" s="47"/>
      <c r="I368" s="48"/>
      <c r="J368" s="48"/>
      <c r="K368" s="48">
        <f t="shared" si="16"/>
        <v>0</v>
      </c>
    </row>
    <row r="369" spans="1:11" ht="20.100000000000001" customHeight="1" x14ac:dyDescent="0.2">
      <c r="A369" s="3"/>
      <c r="B369" s="45" t="s">
        <v>187</v>
      </c>
      <c r="C369" s="185">
        <v>50</v>
      </c>
      <c r="D369" s="46" t="s">
        <v>12</v>
      </c>
      <c r="E369" s="47"/>
      <c r="F369" s="47"/>
      <c r="G369" s="47"/>
      <c r="H369" s="47"/>
      <c r="I369" s="48"/>
      <c r="J369" s="48"/>
      <c r="K369" s="48">
        <f t="shared" si="16"/>
        <v>0</v>
      </c>
    </row>
    <row r="370" spans="1:11" ht="20.100000000000001" customHeight="1" x14ac:dyDescent="0.2">
      <c r="A370" s="3"/>
      <c r="B370" s="45" t="s">
        <v>188</v>
      </c>
      <c r="C370" s="185">
        <v>50</v>
      </c>
      <c r="D370" s="46" t="s">
        <v>12</v>
      </c>
      <c r="E370" s="47"/>
      <c r="F370" s="47"/>
      <c r="G370" s="47"/>
      <c r="H370" s="47"/>
      <c r="I370" s="48"/>
      <c r="J370" s="48"/>
      <c r="K370" s="48">
        <f t="shared" si="16"/>
        <v>0</v>
      </c>
    </row>
    <row r="371" spans="1:11" ht="20.100000000000001" customHeight="1" x14ac:dyDescent="0.2">
      <c r="A371" s="3"/>
      <c r="B371" s="45" t="s">
        <v>189</v>
      </c>
      <c r="C371" s="185">
        <v>50</v>
      </c>
      <c r="D371" s="46" t="s">
        <v>12</v>
      </c>
      <c r="E371" s="47"/>
      <c r="F371" s="47"/>
      <c r="G371" s="47"/>
      <c r="H371" s="47"/>
      <c r="I371" s="48"/>
      <c r="J371" s="48"/>
      <c r="K371" s="48">
        <f t="shared" si="16"/>
        <v>0</v>
      </c>
    </row>
    <row r="372" spans="1:11" ht="20.100000000000001" customHeight="1" x14ac:dyDescent="0.2">
      <c r="A372" s="3"/>
      <c r="B372" s="45" t="s">
        <v>190</v>
      </c>
      <c r="C372" s="185">
        <v>50</v>
      </c>
      <c r="D372" s="46" t="s">
        <v>12</v>
      </c>
      <c r="E372" s="47"/>
      <c r="F372" s="47"/>
      <c r="G372" s="47"/>
      <c r="H372" s="47"/>
      <c r="I372" s="48"/>
      <c r="J372" s="48"/>
      <c r="K372" s="48">
        <f t="shared" si="16"/>
        <v>0</v>
      </c>
    </row>
    <row r="373" spans="1:11" ht="20.100000000000001" customHeight="1" x14ac:dyDescent="0.2">
      <c r="A373" s="3"/>
      <c r="B373" s="45" t="s">
        <v>191</v>
      </c>
      <c r="C373" s="185">
        <v>50</v>
      </c>
      <c r="D373" s="46" t="s">
        <v>12</v>
      </c>
      <c r="E373" s="47"/>
      <c r="F373" s="47"/>
      <c r="G373" s="47"/>
      <c r="H373" s="47"/>
      <c r="I373" s="48"/>
      <c r="J373" s="48"/>
      <c r="K373" s="48">
        <f t="shared" si="16"/>
        <v>0</v>
      </c>
    </row>
    <row r="374" spans="1:11" ht="20.100000000000001" customHeight="1" x14ac:dyDescent="0.2">
      <c r="A374" s="3"/>
      <c r="B374" s="45" t="s">
        <v>192</v>
      </c>
      <c r="C374" s="185">
        <v>50</v>
      </c>
      <c r="D374" s="46" t="s">
        <v>12</v>
      </c>
      <c r="E374" s="47"/>
      <c r="F374" s="47"/>
      <c r="G374" s="47"/>
      <c r="H374" s="47"/>
      <c r="I374" s="48"/>
      <c r="J374" s="48"/>
      <c r="K374" s="48">
        <f t="shared" si="16"/>
        <v>0</v>
      </c>
    </row>
    <row r="375" spans="1:11" ht="20.100000000000001" customHeight="1" x14ac:dyDescent="0.2">
      <c r="A375" s="3"/>
      <c r="B375" s="45" t="s">
        <v>193</v>
      </c>
      <c r="C375" s="185">
        <v>50</v>
      </c>
      <c r="D375" s="46" t="s">
        <v>12</v>
      </c>
      <c r="E375" s="47"/>
      <c r="F375" s="47"/>
      <c r="G375" s="47"/>
      <c r="H375" s="47"/>
      <c r="I375" s="48"/>
      <c r="J375" s="48"/>
      <c r="K375" s="48">
        <f t="shared" si="16"/>
        <v>0</v>
      </c>
    </row>
    <row r="376" spans="1:11" ht="31.5" customHeight="1" x14ac:dyDescent="0.2">
      <c r="A376" s="3"/>
      <c r="B376" s="45" t="s">
        <v>328</v>
      </c>
      <c r="C376" s="185">
        <v>1000</v>
      </c>
      <c r="D376" s="46" t="s">
        <v>12</v>
      </c>
      <c r="E376" s="47"/>
      <c r="F376" s="47"/>
      <c r="G376" s="47"/>
      <c r="H376" s="47"/>
      <c r="I376" s="48"/>
      <c r="J376" s="48"/>
      <c r="K376" s="48">
        <f t="shared" si="16"/>
        <v>0</v>
      </c>
    </row>
    <row r="377" spans="1:11" ht="28.5" customHeight="1" x14ac:dyDescent="0.2">
      <c r="A377" s="3"/>
      <c r="B377" s="45" t="s">
        <v>194</v>
      </c>
      <c r="C377" s="185">
        <v>1000</v>
      </c>
      <c r="D377" s="46" t="s">
        <v>12</v>
      </c>
      <c r="E377" s="47"/>
      <c r="F377" s="47"/>
      <c r="G377" s="47"/>
      <c r="H377" s="47"/>
      <c r="I377" s="48"/>
      <c r="J377" s="48"/>
      <c r="K377" s="48">
        <f t="shared" si="16"/>
        <v>0</v>
      </c>
    </row>
    <row r="378" spans="1:11" ht="20.100000000000001" customHeight="1" x14ac:dyDescent="0.2">
      <c r="A378" s="3"/>
      <c r="B378" s="45" t="s">
        <v>195</v>
      </c>
      <c r="C378" s="185">
        <v>50</v>
      </c>
      <c r="D378" s="46" t="s">
        <v>12</v>
      </c>
      <c r="E378" s="47"/>
      <c r="F378" s="47"/>
      <c r="G378" s="47"/>
      <c r="H378" s="47"/>
      <c r="I378" s="48"/>
      <c r="J378" s="48"/>
      <c r="K378" s="48">
        <f t="shared" si="16"/>
        <v>0</v>
      </c>
    </row>
    <row r="379" spans="1:11" ht="20.100000000000001" customHeight="1" x14ac:dyDescent="0.2">
      <c r="A379" s="3"/>
      <c r="B379" s="45" t="s">
        <v>196</v>
      </c>
      <c r="C379" s="185">
        <v>250</v>
      </c>
      <c r="D379" s="46" t="s">
        <v>12</v>
      </c>
      <c r="E379" s="47"/>
      <c r="F379" s="47"/>
      <c r="G379" s="47"/>
      <c r="H379" s="47"/>
      <c r="I379" s="48"/>
      <c r="J379" s="48"/>
      <c r="K379" s="48">
        <f t="shared" si="16"/>
        <v>0</v>
      </c>
    </row>
    <row r="380" spans="1:11" ht="20.100000000000001" customHeight="1" x14ac:dyDescent="0.2">
      <c r="A380" s="3"/>
      <c r="B380" s="15"/>
      <c r="C380" s="188"/>
      <c r="D380" s="3"/>
      <c r="E380" s="13"/>
      <c r="F380" s="13"/>
      <c r="G380" s="13"/>
      <c r="H380" s="13"/>
      <c r="I380" s="33"/>
      <c r="J380" s="33"/>
      <c r="K380" s="33">
        <f>SUM(K361:K379)</f>
        <v>0</v>
      </c>
    </row>
    <row r="381" spans="1:11" ht="20.100000000000001" customHeight="1" x14ac:dyDescent="0.2">
      <c r="A381" s="16">
        <v>7.9</v>
      </c>
      <c r="B381" s="17" t="s">
        <v>197</v>
      </c>
      <c r="C381" s="180"/>
      <c r="D381" s="18"/>
      <c r="E381" s="19"/>
      <c r="F381" s="19"/>
      <c r="G381" s="19"/>
      <c r="H381" s="19"/>
      <c r="I381" s="36"/>
      <c r="J381" s="36"/>
      <c r="K381" s="36"/>
    </row>
    <row r="382" spans="1:11" ht="33" customHeight="1" x14ac:dyDescent="0.2">
      <c r="A382" s="3"/>
      <c r="B382" s="24" t="s">
        <v>274</v>
      </c>
      <c r="C382" s="188"/>
      <c r="D382" s="3"/>
      <c r="E382" s="13"/>
      <c r="F382" s="13"/>
      <c r="G382" s="13"/>
      <c r="H382" s="13"/>
      <c r="I382" s="33"/>
      <c r="J382" s="33"/>
      <c r="K382" s="33"/>
    </row>
    <row r="383" spans="1:11" ht="30" x14ac:dyDescent="0.2">
      <c r="A383" s="3"/>
      <c r="B383" s="45" t="s">
        <v>198</v>
      </c>
      <c r="C383" s="185">
        <v>200</v>
      </c>
      <c r="D383" s="46" t="s">
        <v>13</v>
      </c>
      <c r="E383" s="47"/>
      <c r="F383" s="47"/>
      <c r="G383" s="47"/>
      <c r="H383" s="47"/>
      <c r="I383" s="48"/>
      <c r="J383" s="48"/>
      <c r="K383" s="48">
        <f>J383*C383</f>
        <v>0</v>
      </c>
    </row>
    <row r="384" spans="1:11" ht="20.100000000000001" customHeight="1" x14ac:dyDescent="0.2">
      <c r="A384" s="3"/>
      <c r="B384" s="15"/>
      <c r="C384" s="188"/>
      <c r="D384" s="3"/>
      <c r="E384" s="13"/>
      <c r="F384" s="13"/>
      <c r="G384" s="13"/>
      <c r="H384" s="13"/>
      <c r="I384" s="33"/>
      <c r="J384" s="33"/>
      <c r="K384" s="33">
        <f>SUM(K383)</f>
        <v>0</v>
      </c>
    </row>
    <row r="385" spans="1:11" ht="20.100000000000001" customHeight="1" x14ac:dyDescent="0.2">
      <c r="A385" s="170" t="s">
        <v>419</v>
      </c>
      <c r="B385" s="17" t="s">
        <v>199</v>
      </c>
      <c r="C385" s="180"/>
      <c r="D385" s="18"/>
      <c r="E385" s="19"/>
      <c r="F385" s="19"/>
      <c r="G385" s="19"/>
      <c r="H385" s="19"/>
      <c r="I385" s="36"/>
      <c r="J385" s="36"/>
      <c r="K385" s="36"/>
    </row>
    <row r="386" spans="1:11" ht="20.100000000000001" customHeight="1" x14ac:dyDescent="0.2">
      <c r="A386" s="3"/>
      <c r="B386" s="24" t="s">
        <v>284</v>
      </c>
      <c r="C386" s="188"/>
      <c r="D386" s="3"/>
      <c r="E386" s="13"/>
      <c r="F386" s="13"/>
      <c r="G386" s="13"/>
      <c r="H386" s="13"/>
      <c r="I386" s="33"/>
      <c r="J386" s="33"/>
      <c r="K386" s="33"/>
    </row>
    <row r="387" spans="1:11" ht="20.100000000000001" customHeight="1" x14ac:dyDescent="0.2">
      <c r="A387" s="3"/>
      <c r="B387" s="24"/>
      <c r="C387" s="188"/>
      <c r="D387" s="3"/>
      <c r="E387" s="13"/>
      <c r="F387" s="13"/>
      <c r="G387" s="13"/>
      <c r="H387" s="13"/>
      <c r="I387" s="33"/>
      <c r="J387" s="33"/>
      <c r="K387" s="33"/>
    </row>
    <row r="388" spans="1:11" ht="20.100000000000001" customHeight="1" x14ac:dyDescent="0.2">
      <c r="A388" s="222" t="s">
        <v>281</v>
      </c>
      <c r="B388" s="223"/>
      <c r="C388" s="223"/>
      <c r="D388" s="223"/>
      <c r="E388" s="27"/>
      <c r="F388" s="27"/>
      <c r="G388" s="27"/>
      <c r="H388" s="27"/>
      <c r="I388" s="38"/>
      <c r="J388" s="224"/>
      <c r="K388" s="224">
        <f>K308+K316+K323+K333+K340+K349+K358+K380+K384</f>
        <v>0</v>
      </c>
    </row>
    <row r="389" spans="1:11" ht="20.100000000000001" customHeight="1" x14ac:dyDescent="0.2">
      <c r="A389" s="226"/>
      <c r="B389" s="226"/>
      <c r="C389" s="226"/>
      <c r="D389" s="226"/>
      <c r="E389" s="30"/>
      <c r="F389" s="30"/>
      <c r="G389" s="30"/>
      <c r="H389" s="30"/>
      <c r="I389" s="39"/>
      <c r="J389" s="225"/>
      <c r="K389" s="225"/>
    </row>
    <row r="390" spans="1:11" ht="20.100000000000001" customHeight="1" x14ac:dyDescent="0.2">
      <c r="A390" s="3"/>
      <c r="B390" s="24"/>
      <c r="C390" s="188"/>
      <c r="D390" s="3"/>
      <c r="E390" s="13"/>
      <c r="F390" s="13"/>
      <c r="G390" s="13"/>
      <c r="H390" s="13"/>
      <c r="I390" s="33"/>
      <c r="J390" s="33"/>
      <c r="K390" s="33"/>
    </row>
    <row r="391" spans="1:11" ht="20.100000000000001" customHeight="1" x14ac:dyDescent="0.2">
      <c r="A391" s="3"/>
      <c r="B391" s="5" t="s">
        <v>282</v>
      </c>
      <c r="C391" s="178"/>
      <c r="D391" s="10"/>
      <c r="E391" s="13"/>
      <c r="F391" s="13"/>
      <c r="G391" s="13"/>
      <c r="H391" s="13"/>
      <c r="I391" s="33"/>
      <c r="J391" s="33"/>
      <c r="K391" s="33"/>
    </row>
    <row r="392" spans="1:11" ht="20.100000000000001" customHeight="1" x14ac:dyDescent="0.2">
      <c r="A392" s="16">
        <v>8.1</v>
      </c>
      <c r="B392" s="17" t="s">
        <v>283</v>
      </c>
      <c r="C392" s="180"/>
      <c r="D392" s="18"/>
      <c r="E392" s="19"/>
      <c r="F392" s="19"/>
      <c r="G392" s="19"/>
      <c r="H392" s="19"/>
      <c r="I392" s="36"/>
      <c r="J392" s="36"/>
      <c r="K392" s="36"/>
    </row>
    <row r="393" spans="1:11" ht="27" customHeight="1" x14ac:dyDescent="0.2">
      <c r="A393" s="3"/>
      <c r="B393" s="24" t="s">
        <v>420</v>
      </c>
      <c r="C393" s="188"/>
      <c r="D393" s="3"/>
      <c r="E393" s="13"/>
      <c r="F393" s="13"/>
      <c r="G393" s="13"/>
      <c r="H393" s="13"/>
      <c r="I393" s="33"/>
      <c r="J393" s="33"/>
      <c r="K393" s="33"/>
    </row>
    <row r="394" spans="1:11" ht="20.100000000000001" customHeight="1" x14ac:dyDescent="0.2">
      <c r="A394" s="3"/>
      <c r="B394" s="45" t="s">
        <v>289</v>
      </c>
      <c r="C394" s="185"/>
      <c r="D394" s="46"/>
      <c r="E394" s="47"/>
      <c r="F394" s="47"/>
      <c r="G394" s="47"/>
      <c r="H394" s="47"/>
      <c r="I394" s="48"/>
      <c r="J394" s="48"/>
      <c r="K394" s="48">
        <f>J394*C394</f>
        <v>0</v>
      </c>
    </row>
    <row r="395" spans="1:11" ht="20.100000000000001" customHeight="1" x14ac:dyDescent="0.2">
      <c r="A395" s="3"/>
      <c r="B395" s="45" t="s">
        <v>285</v>
      </c>
      <c r="C395" s="185"/>
      <c r="D395" s="46"/>
      <c r="E395" s="47"/>
      <c r="F395" s="47"/>
      <c r="G395" s="47"/>
      <c r="H395" s="47"/>
      <c r="I395" s="48"/>
      <c r="J395" s="48"/>
      <c r="K395" s="48">
        <f>J395*C395</f>
        <v>0</v>
      </c>
    </row>
    <row r="396" spans="1:11" ht="20.100000000000001" customHeight="1" x14ac:dyDescent="0.2">
      <c r="A396" s="3"/>
      <c r="B396" s="45" t="s">
        <v>286</v>
      </c>
      <c r="C396" s="185"/>
      <c r="D396" s="46"/>
      <c r="E396" s="47"/>
      <c r="F396" s="47"/>
      <c r="G396" s="47"/>
      <c r="H396" s="47"/>
      <c r="I396" s="48"/>
      <c r="J396" s="48"/>
      <c r="K396" s="48">
        <f>J396*C396</f>
        <v>0</v>
      </c>
    </row>
    <row r="397" spans="1:11" ht="20.100000000000001" customHeight="1" x14ac:dyDescent="0.2">
      <c r="A397" s="3"/>
      <c r="B397" s="45" t="s">
        <v>288</v>
      </c>
      <c r="C397" s="185"/>
      <c r="D397" s="46"/>
      <c r="E397" s="47"/>
      <c r="F397" s="47"/>
      <c r="G397" s="47"/>
      <c r="H397" s="47"/>
      <c r="I397" s="48"/>
      <c r="J397" s="48"/>
      <c r="K397" s="48">
        <f>J397*C397</f>
        <v>0</v>
      </c>
    </row>
    <row r="398" spans="1:11" ht="20.100000000000001" customHeight="1" x14ac:dyDescent="0.2">
      <c r="A398" s="3"/>
      <c r="B398" s="45" t="s">
        <v>287</v>
      </c>
      <c r="C398" s="185"/>
      <c r="D398" s="46"/>
      <c r="E398" s="47"/>
      <c r="F398" s="47"/>
      <c r="G398" s="47"/>
      <c r="H398" s="47"/>
      <c r="I398" s="48"/>
      <c r="J398" s="48"/>
      <c r="K398" s="48">
        <f>J398*C398</f>
        <v>0</v>
      </c>
    </row>
    <row r="399" spans="1:11" ht="20.100000000000001" customHeight="1" x14ac:dyDescent="0.2">
      <c r="A399" s="3"/>
      <c r="B399" s="24"/>
      <c r="C399" s="188"/>
      <c r="D399" s="3"/>
      <c r="E399" s="13"/>
      <c r="F399" s="13"/>
      <c r="G399" s="13"/>
      <c r="H399" s="13"/>
      <c r="I399" s="33"/>
      <c r="J399" s="33"/>
      <c r="K399" s="33">
        <f>SUM(K394:K398)</f>
        <v>0</v>
      </c>
    </row>
    <row r="400" spans="1:11" ht="20.100000000000001" customHeight="1" x14ac:dyDescent="0.2">
      <c r="A400" s="16">
        <v>8.1999999999999993</v>
      </c>
      <c r="B400" s="17" t="s">
        <v>291</v>
      </c>
      <c r="C400" s="180"/>
      <c r="D400" s="18"/>
      <c r="E400" s="19"/>
      <c r="F400" s="19"/>
      <c r="G400" s="19"/>
      <c r="H400" s="19"/>
      <c r="I400" s="36"/>
      <c r="J400" s="36"/>
      <c r="K400" s="36"/>
    </row>
    <row r="401" spans="1:11" ht="24.75" customHeight="1" x14ac:dyDescent="0.2">
      <c r="A401" s="3"/>
      <c r="B401" s="24" t="s">
        <v>421</v>
      </c>
      <c r="C401" s="188"/>
      <c r="D401" s="3"/>
      <c r="E401" s="13"/>
      <c r="F401" s="13"/>
      <c r="G401" s="13"/>
      <c r="H401" s="13"/>
      <c r="I401" s="33"/>
      <c r="J401" s="33"/>
      <c r="K401" s="33"/>
    </row>
    <row r="402" spans="1:11" ht="20.100000000000001" customHeight="1" x14ac:dyDescent="0.2">
      <c r="A402" s="3"/>
      <c r="B402" s="45" t="s">
        <v>290</v>
      </c>
      <c r="C402" s="185">
        <v>1</v>
      </c>
      <c r="D402" s="46"/>
      <c r="E402" s="47"/>
      <c r="F402" s="47"/>
      <c r="G402" s="47"/>
      <c r="H402" s="47"/>
      <c r="I402" s="48"/>
      <c r="J402" s="48"/>
      <c r="K402" s="48">
        <f>J402*C402</f>
        <v>0</v>
      </c>
    </row>
    <row r="403" spans="1:11" ht="20.100000000000001" customHeight="1" x14ac:dyDescent="0.2">
      <c r="A403" s="3"/>
      <c r="B403" s="45" t="s">
        <v>292</v>
      </c>
      <c r="C403" s="185">
        <v>1</v>
      </c>
      <c r="D403" s="46"/>
      <c r="E403" s="47"/>
      <c r="F403" s="47"/>
      <c r="G403" s="47"/>
      <c r="H403" s="47"/>
      <c r="I403" s="48"/>
      <c r="J403" s="48"/>
      <c r="K403" s="48">
        <f>J403*C403</f>
        <v>0</v>
      </c>
    </row>
    <row r="404" spans="1:11" ht="20.100000000000001" customHeight="1" x14ac:dyDescent="0.2">
      <c r="A404" s="3"/>
      <c r="B404" s="45" t="s">
        <v>293</v>
      </c>
      <c r="C404" s="185">
        <v>1</v>
      </c>
      <c r="D404" s="46"/>
      <c r="E404" s="47"/>
      <c r="F404" s="47"/>
      <c r="G404" s="47"/>
      <c r="H404" s="47"/>
      <c r="I404" s="48"/>
      <c r="J404" s="48"/>
      <c r="K404" s="48">
        <f>J404*C404</f>
        <v>0</v>
      </c>
    </row>
    <row r="405" spans="1:11" ht="20.100000000000001" customHeight="1" x14ac:dyDescent="0.2">
      <c r="A405" s="3"/>
      <c r="B405" s="45" t="s">
        <v>304</v>
      </c>
      <c r="C405" s="185">
        <v>1</v>
      </c>
      <c r="D405" s="46"/>
      <c r="E405" s="47"/>
      <c r="F405" s="47"/>
      <c r="G405" s="47"/>
      <c r="H405" s="47"/>
      <c r="I405" s="48"/>
      <c r="J405" s="48"/>
      <c r="K405" s="48">
        <f>J405*C405</f>
        <v>0</v>
      </c>
    </row>
    <row r="406" spans="1:11" ht="20.100000000000001" customHeight="1" x14ac:dyDescent="0.2">
      <c r="A406" s="3"/>
      <c r="B406" s="15"/>
      <c r="C406" s="188"/>
      <c r="D406" s="3"/>
      <c r="E406" s="13"/>
      <c r="F406" s="13"/>
      <c r="G406" s="13"/>
      <c r="H406" s="13"/>
      <c r="I406" s="33"/>
      <c r="J406" s="33"/>
      <c r="K406" s="42">
        <f>SUM(K402:K405)</f>
        <v>0</v>
      </c>
    </row>
    <row r="407" spans="1:11" ht="20.100000000000001" customHeight="1" x14ac:dyDescent="0.2">
      <c r="A407" s="222" t="s">
        <v>385</v>
      </c>
      <c r="B407" s="223"/>
      <c r="C407" s="223"/>
      <c r="D407" s="223"/>
      <c r="E407" s="27"/>
      <c r="F407" s="27"/>
      <c r="G407" s="27"/>
      <c r="H407" s="27"/>
      <c r="I407" s="38"/>
      <c r="J407" s="224"/>
      <c r="K407" s="224">
        <f>K399+K406</f>
        <v>0</v>
      </c>
    </row>
    <row r="408" spans="1:11" ht="20.100000000000001" customHeight="1" x14ac:dyDescent="0.2">
      <c r="A408" s="226"/>
      <c r="B408" s="226"/>
      <c r="C408" s="226"/>
      <c r="D408" s="226"/>
      <c r="E408" s="30"/>
      <c r="F408" s="30"/>
      <c r="G408" s="30"/>
      <c r="H408" s="30"/>
      <c r="I408" s="39"/>
      <c r="J408" s="225"/>
      <c r="K408" s="225"/>
    </row>
    <row r="409" spans="1:11" ht="20.100000000000001" customHeight="1" x14ac:dyDescent="0.2">
      <c r="A409" s="3"/>
      <c r="B409" s="15"/>
      <c r="C409" s="188"/>
      <c r="D409" s="3"/>
      <c r="E409" s="13"/>
      <c r="F409" s="13"/>
      <c r="G409" s="13"/>
      <c r="H409" s="13"/>
      <c r="I409" s="33"/>
      <c r="J409" s="33"/>
      <c r="K409" s="33"/>
    </row>
    <row r="410" spans="1:11" ht="20.100000000000001" customHeight="1" x14ac:dyDescent="0.2">
      <c r="A410" s="3"/>
      <c r="B410" s="5" t="s">
        <v>200</v>
      </c>
      <c r="C410" s="178"/>
      <c r="D410" s="10"/>
      <c r="E410" s="13"/>
      <c r="F410" s="13"/>
      <c r="G410" s="13"/>
      <c r="H410" s="13"/>
      <c r="I410" s="33"/>
      <c r="J410" s="33"/>
      <c r="K410" s="33"/>
    </row>
    <row r="411" spans="1:11" ht="20.100000000000001" customHeight="1" x14ac:dyDescent="0.2">
      <c r="A411" s="16">
        <v>9.1</v>
      </c>
      <c r="B411" s="17" t="s">
        <v>201</v>
      </c>
      <c r="C411" s="180"/>
      <c r="D411" s="18"/>
      <c r="E411" s="19"/>
      <c r="F411" s="19"/>
      <c r="G411" s="19"/>
      <c r="H411" s="19"/>
      <c r="I411" s="36"/>
      <c r="J411" s="36"/>
      <c r="K411" s="36"/>
    </row>
    <row r="412" spans="1:11" ht="32.25" customHeight="1" x14ac:dyDescent="0.2">
      <c r="A412" s="3"/>
      <c r="B412" s="24" t="s">
        <v>389</v>
      </c>
      <c r="C412" s="188"/>
      <c r="D412" s="3"/>
      <c r="E412" s="13"/>
      <c r="F412" s="13"/>
      <c r="G412" s="13"/>
      <c r="H412" s="13"/>
      <c r="I412" s="33"/>
      <c r="J412" s="33"/>
      <c r="K412" s="33"/>
    </row>
    <row r="413" spans="1:11" ht="35.25" customHeight="1" x14ac:dyDescent="0.2">
      <c r="A413" s="3"/>
      <c r="B413" s="45" t="s">
        <v>202</v>
      </c>
      <c r="C413" s="185">
        <v>826</v>
      </c>
      <c r="D413" s="46" t="s">
        <v>203</v>
      </c>
      <c r="E413" s="47"/>
      <c r="F413" s="47"/>
      <c r="G413" s="47"/>
      <c r="H413" s="47"/>
      <c r="I413" s="48"/>
      <c r="J413" s="48"/>
      <c r="K413" s="48">
        <f>J413*C413</f>
        <v>0</v>
      </c>
    </row>
    <row r="414" spans="1:11" ht="28.5" customHeight="1" x14ac:dyDescent="0.2">
      <c r="A414" s="3"/>
      <c r="B414" s="45" t="s">
        <v>204</v>
      </c>
      <c r="C414" s="185">
        <v>826</v>
      </c>
      <c r="D414" s="46" t="s">
        <v>203</v>
      </c>
      <c r="E414" s="47"/>
      <c r="F414" s="47"/>
      <c r="G414" s="47"/>
      <c r="H414" s="47"/>
      <c r="I414" s="48"/>
      <c r="J414" s="48"/>
      <c r="K414" s="48">
        <f>J414*C414</f>
        <v>0</v>
      </c>
    </row>
    <row r="415" spans="1:11" ht="20.100000000000001" customHeight="1" x14ac:dyDescent="0.2">
      <c r="A415" s="3"/>
      <c r="B415" s="15"/>
      <c r="C415" s="188"/>
      <c r="D415" s="3"/>
      <c r="E415" s="13"/>
      <c r="F415" s="13"/>
      <c r="G415" s="13"/>
      <c r="H415" s="13"/>
      <c r="I415" s="33"/>
      <c r="J415" s="33"/>
      <c r="K415" s="33">
        <f>SUM(K413:K414)</f>
        <v>0</v>
      </c>
    </row>
    <row r="416" spans="1:11" ht="20.100000000000001" customHeight="1" x14ac:dyDescent="0.2">
      <c r="A416" s="222" t="s">
        <v>427</v>
      </c>
      <c r="B416" s="223"/>
      <c r="C416" s="223"/>
      <c r="D416" s="223"/>
      <c r="E416" s="31"/>
      <c r="F416" s="31"/>
      <c r="G416" s="44"/>
      <c r="H416" s="31"/>
      <c r="I416" s="43"/>
      <c r="J416" s="228"/>
      <c r="K416" s="230">
        <f>K415</f>
        <v>0</v>
      </c>
    </row>
    <row r="417" spans="1:11" ht="20.100000000000001" customHeight="1" x14ac:dyDescent="0.2">
      <c r="A417" s="28"/>
      <c r="B417" s="29"/>
      <c r="C417" s="186"/>
      <c r="D417" s="29"/>
      <c r="E417" s="32"/>
      <c r="F417" s="32"/>
      <c r="G417" s="32"/>
      <c r="H417" s="32"/>
      <c r="I417" s="40"/>
      <c r="J417" s="229"/>
      <c r="K417" s="231"/>
    </row>
  </sheetData>
  <sheetProtection selectLockedCells="1"/>
  <mergeCells count="32">
    <mergeCell ref="A416:D416"/>
    <mergeCell ref="J416:J417"/>
    <mergeCell ref="K416:K417"/>
    <mergeCell ref="A110:D110"/>
    <mergeCell ref="A111:D111"/>
    <mergeCell ref="A161:D161"/>
    <mergeCell ref="K231:K232"/>
    <mergeCell ref="A388:D388"/>
    <mergeCell ref="J388:J389"/>
    <mergeCell ref="K388:K389"/>
    <mergeCell ref="K161:K162"/>
    <mergeCell ref="K110:K111"/>
    <mergeCell ref="A231:D231"/>
    <mergeCell ref="A232:D232"/>
    <mergeCell ref="A288:D288"/>
    <mergeCell ref="K407:K408"/>
    <mergeCell ref="A407:D407"/>
    <mergeCell ref="J407:J408"/>
    <mergeCell ref="A408:D408"/>
    <mergeCell ref="K60:K61"/>
    <mergeCell ref="K19:K20"/>
    <mergeCell ref="J231:J232"/>
    <mergeCell ref="J161:J162"/>
    <mergeCell ref="J110:J111"/>
    <mergeCell ref="J60:J61"/>
    <mergeCell ref="J19:J20"/>
    <mergeCell ref="K288:K289"/>
    <mergeCell ref="J288:J289"/>
    <mergeCell ref="A389:D389"/>
    <mergeCell ref="A19:D19"/>
    <mergeCell ref="A20:D20"/>
    <mergeCell ref="A60:D60"/>
  </mergeCells>
  <phoneticPr fontId="8" type="noConversion"/>
  <printOptions horizontalCentered="1"/>
  <pageMargins left="0.25" right="0.25" top="0.75" bottom="0.75" header="0.3" footer="0.3"/>
  <pageSetup paperSize="9" scale="64" fitToHeight="0" orientation="landscape" horizontalDpi="4294967293" verticalDpi="300" r:id="rId1"/>
  <headerFooter alignWithMargins="0">
    <oddHeader>&amp;L&amp;"Arial,Italic"&amp;8&amp;F&amp;R&amp;"Arial,Italic"&amp;8BILL OF QUANTITIES</oddHeader>
    <oddFooter>&amp;R&amp;"Arial,Italic"&amp;8PAGE: &amp;P of &amp;N</oddFooter>
  </headerFooter>
  <rowBreaks count="3" manualBreakCount="3">
    <brk id="20" max="10" man="1"/>
    <brk id="61" max="10" man="1"/>
    <brk id="415" max="10" man="1"/>
  </rowBreaks>
  <colBreaks count="1" manualBreakCount="1">
    <brk id="10" max="40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408C5-A793-496B-8114-C560234C8283}">
  <sheetPr>
    <pageSetUpPr fitToPage="1"/>
  </sheetPr>
  <dimension ref="A1:K43"/>
  <sheetViews>
    <sheetView showGridLines="0" zoomScaleNormal="100" zoomScaleSheetLayoutView="115" workbookViewId="0">
      <pane ySplit="1" topLeftCell="A2" activePane="bottomLeft" state="frozen"/>
      <selection activeCell="B409" sqref="B409"/>
      <selection pane="bottomLeft" activeCell="J41" sqref="J41"/>
    </sheetView>
  </sheetViews>
  <sheetFormatPr defaultRowHeight="12.75" x14ac:dyDescent="0.2"/>
  <cols>
    <col min="1" max="1" width="6.7109375" style="1" bestFit="1" customWidth="1"/>
    <col min="2" max="2" width="59.140625" style="9" customWidth="1"/>
    <col min="3" max="3" width="10.28515625" style="165" bestFit="1" customWidth="1"/>
    <col min="4" max="4" width="8.140625" style="1" bestFit="1" customWidth="1"/>
    <col min="5" max="5" width="12.85546875" style="14" bestFit="1" customWidth="1"/>
    <col min="6" max="6" width="12.85546875" style="14" customWidth="1"/>
    <col min="7" max="7" width="19.5703125" style="14" customWidth="1"/>
    <col min="8" max="8" width="55.5703125" style="14" bestFit="1" customWidth="1"/>
    <col min="9" max="9" width="12.85546875" style="37" customWidth="1"/>
    <col min="10" max="10" width="14" style="37" bestFit="1" customWidth="1"/>
    <col min="11" max="11" width="15.85546875" style="41" customWidth="1"/>
    <col min="12" max="12" width="4" style="11" bestFit="1" customWidth="1"/>
    <col min="13" max="13" width="10.28515625" style="11" customWidth="1"/>
    <col min="14" max="14" width="5" style="11" bestFit="1" customWidth="1"/>
    <col min="15" max="16384" width="9.140625" style="11"/>
  </cols>
  <sheetData>
    <row r="1" spans="1:11" s="22" customFormat="1" ht="25.5" x14ac:dyDescent="0.2">
      <c r="A1" s="20" t="s">
        <v>207</v>
      </c>
      <c r="B1" s="20" t="s">
        <v>0</v>
      </c>
      <c r="C1" s="162" t="s">
        <v>2</v>
      </c>
      <c r="D1" s="20" t="s">
        <v>1</v>
      </c>
      <c r="E1" s="21" t="s">
        <v>205</v>
      </c>
      <c r="F1" s="21" t="s">
        <v>228</v>
      </c>
      <c r="G1" s="21" t="s">
        <v>235</v>
      </c>
      <c r="H1" s="21" t="s">
        <v>206</v>
      </c>
      <c r="I1" s="34" t="s">
        <v>15</v>
      </c>
      <c r="J1" s="34" t="s">
        <v>229</v>
      </c>
      <c r="K1" s="34" t="s">
        <v>14</v>
      </c>
    </row>
    <row r="2" spans="1:11" ht="20.100000000000001" customHeight="1" x14ac:dyDescent="0.2">
      <c r="A2" s="3">
        <v>1</v>
      </c>
      <c r="B2" s="45" t="s">
        <v>63</v>
      </c>
      <c r="C2" s="164">
        <v>10</v>
      </c>
      <c r="D2" s="50" t="s">
        <v>12</v>
      </c>
      <c r="E2" s="47"/>
      <c r="F2" s="47"/>
      <c r="G2" s="47" t="s">
        <v>236</v>
      </c>
      <c r="H2" s="173" t="s">
        <v>425</v>
      </c>
      <c r="I2" s="174" t="s">
        <v>425</v>
      </c>
      <c r="J2" s="48"/>
      <c r="K2" s="48">
        <f t="shared" ref="K2:K18" si="0">J2*C2</f>
        <v>0</v>
      </c>
    </row>
    <row r="3" spans="1:11" ht="20.100000000000001" customHeight="1" x14ac:dyDescent="0.2">
      <c r="A3" s="3">
        <v>2</v>
      </c>
      <c r="B3" s="45" t="s">
        <v>64</v>
      </c>
      <c r="C3" s="164">
        <v>10</v>
      </c>
      <c r="D3" s="50" t="s">
        <v>12</v>
      </c>
      <c r="E3" s="47"/>
      <c r="F3" s="47"/>
      <c r="G3" s="47" t="s">
        <v>236</v>
      </c>
      <c r="H3" s="173" t="s">
        <v>425</v>
      </c>
      <c r="I3" s="174" t="s">
        <v>425</v>
      </c>
      <c r="J3" s="48"/>
      <c r="K3" s="48">
        <f t="shared" si="0"/>
        <v>0</v>
      </c>
    </row>
    <row r="4" spans="1:11" ht="20.100000000000001" customHeight="1" x14ac:dyDescent="0.2">
      <c r="A4" s="3">
        <v>3</v>
      </c>
      <c r="B4" s="45" t="s">
        <v>65</v>
      </c>
      <c r="C4" s="164">
        <v>5</v>
      </c>
      <c r="D4" s="50" t="s">
        <v>12</v>
      </c>
      <c r="E4" s="47"/>
      <c r="F4" s="47"/>
      <c r="G4" s="47" t="s">
        <v>236</v>
      </c>
      <c r="H4" s="173" t="s">
        <v>425</v>
      </c>
      <c r="I4" s="174" t="s">
        <v>425</v>
      </c>
      <c r="J4" s="48"/>
      <c r="K4" s="48">
        <f t="shared" si="0"/>
        <v>0</v>
      </c>
    </row>
    <row r="5" spans="1:11" ht="20.100000000000001" customHeight="1" x14ac:dyDescent="0.2">
      <c r="A5" s="3">
        <v>4</v>
      </c>
      <c r="B5" s="45" t="s">
        <v>66</v>
      </c>
      <c r="C5" s="164">
        <v>5</v>
      </c>
      <c r="D5" s="50" t="s">
        <v>12</v>
      </c>
      <c r="E5" s="47"/>
      <c r="F5" s="47"/>
      <c r="G5" s="47" t="s">
        <v>236</v>
      </c>
      <c r="H5" s="173" t="s">
        <v>425</v>
      </c>
      <c r="I5" s="174" t="s">
        <v>425</v>
      </c>
      <c r="J5" s="48"/>
      <c r="K5" s="48">
        <f t="shared" si="0"/>
        <v>0</v>
      </c>
    </row>
    <row r="6" spans="1:11" ht="20.100000000000001" customHeight="1" x14ac:dyDescent="0.2">
      <c r="A6" s="3">
        <v>5</v>
      </c>
      <c r="B6" s="45" t="s">
        <v>67</v>
      </c>
      <c r="C6" s="164">
        <v>4</v>
      </c>
      <c r="D6" s="50" t="s">
        <v>12</v>
      </c>
      <c r="E6" s="47"/>
      <c r="F6" s="47"/>
      <c r="G6" s="47" t="s">
        <v>238</v>
      </c>
      <c r="H6" s="173" t="s">
        <v>425</v>
      </c>
      <c r="I6" s="174" t="s">
        <v>425</v>
      </c>
      <c r="J6" s="48"/>
      <c r="K6" s="48">
        <f t="shared" si="0"/>
        <v>0</v>
      </c>
    </row>
    <row r="7" spans="1:11" ht="20.100000000000001" customHeight="1" x14ac:dyDescent="0.2">
      <c r="A7" s="3">
        <v>6</v>
      </c>
      <c r="B7" s="45" t="s">
        <v>68</v>
      </c>
      <c r="C7" s="166">
        <v>10</v>
      </c>
      <c r="D7" s="46" t="s">
        <v>12</v>
      </c>
      <c r="E7" s="47"/>
      <c r="F7" s="47"/>
      <c r="G7" s="47" t="s">
        <v>240</v>
      </c>
      <c r="H7" s="173" t="s">
        <v>425</v>
      </c>
      <c r="I7" s="174" t="s">
        <v>425</v>
      </c>
      <c r="J7" s="48"/>
      <c r="K7" s="48">
        <f t="shared" si="0"/>
        <v>0</v>
      </c>
    </row>
    <row r="8" spans="1:11" ht="20.100000000000001" customHeight="1" x14ac:dyDescent="0.2">
      <c r="A8" s="3">
        <v>7</v>
      </c>
      <c r="B8" s="45" t="s">
        <v>69</v>
      </c>
      <c r="C8" s="166">
        <v>10</v>
      </c>
      <c r="D8" s="46" t="s">
        <v>12</v>
      </c>
      <c r="E8" s="47"/>
      <c r="F8" s="47"/>
      <c r="G8" s="47" t="s">
        <v>240</v>
      </c>
      <c r="H8" s="173" t="s">
        <v>425</v>
      </c>
      <c r="I8" s="174" t="s">
        <v>425</v>
      </c>
      <c r="J8" s="48"/>
      <c r="K8" s="48">
        <f t="shared" si="0"/>
        <v>0</v>
      </c>
    </row>
    <row r="9" spans="1:11" ht="20.100000000000001" customHeight="1" x14ac:dyDescent="0.2">
      <c r="A9" s="3">
        <v>8</v>
      </c>
      <c r="B9" s="45" t="s">
        <v>76</v>
      </c>
      <c r="C9" s="166">
        <v>2</v>
      </c>
      <c r="D9" s="46" t="s">
        <v>12</v>
      </c>
      <c r="E9" s="47"/>
      <c r="F9" s="47"/>
      <c r="G9" s="47" t="s">
        <v>238</v>
      </c>
      <c r="H9" s="173" t="s">
        <v>425</v>
      </c>
      <c r="I9" s="174" t="s">
        <v>425</v>
      </c>
      <c r="J9" s="48"/>
      <c r="K9" s="48">
        <f t="shared" si="0"/>
        <v>0</v>
      </c>
    </row>
    <row r="10" spans="1:11" ht="20.100000000000001" customHeight="1" x14ac:dyDescent="0.2">
      <c r="A10" s="3">
        <v>9</v>
      </c>
      <c r="B10" s="45" t="s">
        <v>77</v>
      </c>
      <c r="C10" s="166">
        <v>2</v>
      </c>
      <c r="D10" s="46" t="s">
        <v>12</v>
      </c>
      <c r="E10" s="47"/>
      <c r="F10" s="47"/>
      <c r="G10" s="47" t="s">
        <v>238</v>
      </c>
      <c r="H10" s="173" t="s">
        <v>425</v>
      </c>
      <c r="I10" s="174" t="s">
        <v>425</v>
      </c>
      <c r="J10" s="48"/>
      <c r="K10" s="48">
        <f t="shared" si="0"/>
        <v>0</v>
      </c>
    </row>
    <row r="11" spans="1:11" ht="20.100000000000001" customHeight="1" x14ac:dyDescent="0.2">
      <c r="A11" s="3">
        <v>10</v>
      </c>
      <c r="B11" s="45" t="s">
        <v>78</v>
      </c>
      <c r="C11" s="166">
        <v>2</v>
      </c>
      <c r="D11" s="46" t="s">
        <v>12</v>
      </c>
      <c r="E11" s="47"/>
      <c r="F11" s="47"/>
      <c r="G11" s="47" t="s">
        <v>238</v>
      </c>
      <c r="H11" s="173" t="s">
        <v>425</v>
      </c>
      <c r="I11" s="174" t="s">
        <v>425</v>
      </c>
      <c r="J11" s="48"/>
      <c r="K11" s="48">
        <f t="shared" si="0"/>
        <v>0</v>
      </c>
    </row>
    <row r="12" spans="1:11" ht="20.100000000000001" customHeight="1" x14ac:dyDescent="0.2">
      <c r="A12" s="3">
        <v>11</v>
      </c>
      <c r="B12" s="45" t="s">
        <v>79</v>
      </c>
      <c r="C12" s="166">
        <v>2</v>
      </c>
      <c r="D12" s="46" t="s">
        <v>12</v>
      </c>
      <c r="E12" s="47"/>
      <c r="F12" s="47"/>
      <c r="G12" s="47" t="s">
        <v>238</v>
      </c>
      <c r="H12" s="173" t="s">
        <v>425</v>
      </c>
      <c r="I12" s="174" t="s">
        <v>425</v>
      </c>
      <c r="J12" s="48"/>
      <c r="K12" s="48">
        <f t="shared" si="0"/>
        <v>0</v>
      </c>
    </row>
    <row r="13" spans="1:11" ht="24.75" customHeight="1" x14ac:dyDescent="0.2">
      <c r="A13" s="3">
        <v>12</v>
      </c>
      <c r="B13" s="45" t="s">
        <v>80</v>
      </c>
      <c r="C13" s="166">
        <v>1</v>
      </c>
      <c r="D13" s="46" t="s">
        <v>12</v>
      </c>
      <c r="E13" s="47"/>
      <c r="F13" s="47"/>
      <c r="G13" s="47" t="s">
        <v>238</v>
      </c>
      <c r="H13" s="173" t="s">
        <v>425</v>
      </c>
      <c r="I13" s="174" t="s">
        <v>425</v>
      </c>
      <c r="J13" s="48"/>
      <c r="K13" s="48">
        <f t="shared" si="0"/>
        <v>0</v>
      </c>
    </row>
    <row r="14" spans="1:11" ht="20.100000000000001" customHeight="1" x14ac:dyDescent="0.2">
      <c r="A14" s="3">
        <v>13</v>
      </c>
      <c r="B14" s="45" t="s">
        <v>81</v>
      </c>
      <c r="C14" s="166">
        <v>10</v>
      </c>
      <c r="D14" s="46" t="s">
        <v>12</v>
      </c>
      <c r="E14" s="47"/>
      <c r="F14" s="47"/>
      <c r="G14" s="47" t="s">
        <v>238</v>
      </c>
      <c r="H14" s="173" t="s">
        <v>425</v>
      </c>
      <c r="I14" s="174" t="s">
        <v>425</v>
      </c>
      <c r="J14" s="48"/>
      <c r="K14" s="48">
        <f t="shared" si="0"/>
        <v>0</v>
      </c>
    </row>
    <row r="15" spans="1:11" ht="20.100000000000001" customHeight="1" x14ac:dyDescent="0.2">
      <c r="A15" s="3">
        <v>14</v>
      </c>
      <c r="B15" s="172" t="s">
        <v>424</v>
      </c>
      <c r="C15" s="166">
        <v>20</v>
      </c>
      <c r="D15" s="171" t="s">
        <v>12</v>
      </c>
      <c r="E15" s="47"/>
      <c r="F15" s="47"/>
      <c r="G15" s="47" t="s">
        <v>238</v>
      </c>
      <c r="H15" s="173" t="s">
        <v>425</v>
      </c>
      <c r="I15" s="174" t="s">
        <v>425</v>
      </c>
      <c r="J15" s="48"/>
      <c r="K15" s="48">
        <f t="shared" si="0"/>
        <v>0</v>
      </c>
    </row>
    <row r="16" spans="1:11" ht="20.100000000000001" customHeight="1" x14ac:dyDescent="0.2">
      <c r="A16" s="3">
        <v>15</v>
      </c>
      <c r="B16" s="45" t="s">
        <v>82</v>
      </c>
      <c r="C16" s="166">
        <v>8</v>
      </c>
      <c r="D16" s="46" t="s">
        <v>12</v>
      </c>
      <c r="E16" s="47"/>
      <c r="F16" s="47"/>
      <c r="G16" s="47" t="s">
        <v>238</v>
      </c>
      <c r="H16" s="173" t="s">
        <v>425</v>
      </c>
      <c r="I16" s="174" t="s">
        <v>425</v>
      </c>
      <c r="J16" s="48"/>
      <c r="K16" s="48">
        <f t="shared" si="0"/>
        <v>0</v>
      </c>
    </row>
    <row r="17" spans="1:11" ht="20.100000000000001" customHeight="1" x14ac:dyDescent="0.2">
      <c r="A17" s="3">
        <v>16</v>
      </c>
      <c r="B17" s="45" t="s">
        <v>84</v>
      </c>
      <c r="C17" s="166">
        <v>5</v>
      </c>
      <c r="D17" s="46" t="s">
        <v>12</v>
      </c>
      <c r="E17" s="47"/>
      <c r="F17" s="47"/>
      <c r="G17" s="47" t="s">
        <v>239</v>
      </c>
      <c r="H17" s="173" t="s">
        <v>425</v>
      </c>
      <c r="I17" s="174" t="s">
        <v>425</v>
      </c>
      <c r="J17" s="48"/>
      <c r="K17" s="48">
        <f t="shared" si="0"/>
        <v>0</v>
      </c>
    </row>
    <row r="18" spans="1:11" ht="20.100000000000001" customHeight="1" x14ac:dyDescent="0.2">
      <c r="A18" s="3">
        <v>17</v>
      </c>
      <c r="B18" s="168" t="s">
        <v>418</v>
      </c>
      <c r="C18" s="166">
        <v>1</v>
      </c>
      <c r="D18" s="46" t="s">
        <v>416</v>
      </c>
      <c r="E18" s="47"/>
      <c r="F18" s="47"/>
      <c r="G18" s="47" t="s">
        <v>417</v>
      </c>
      <c r="H18" s="173" t="s">
        <v>425</v>
      </c>
      <c r="I18" s="174" t="s">
        <v>425</v>
      </c>
      <c r="J18" s="48"/>
      <c r="K18" s="48">
        <f t="shared" si="0"/>
        <v>0</v>
      </c>
    </row>
    <row r="19" spans="1:11" ht="33" customHeight="1" x14ac:dyDescent="0.2">
      <c r="A19" s="3">
        <v>18</v>
      </c>
      <c r="B19" s="45" t="s">
        <v>429</v>
      </c>
      <c r="C19" s="166">
        <v>4</v>
      </c>
      <c r="D19" s="46" t="s">
        <v>12</v>
      </c>
      <c r="E19" s="47"/>
      <c r="F19" s="47"/>
      <c r="G19" s="47" t="s">
        <v>430</v>
      </c>
      <c r="H19" s="173" t="s">
        <v>425</v>
      </c>
      <c r="I19" s="174" t="s">
        <v>425</v>
      </c>
      <c r="J19" s="48"/>
      <c r="K19" s="48">
        <f>J19*C19</f>
        <v>0</v>
      </c>
    </row>
    <row r="20" spans="1:11" ht="20.100000000000001" customHeight="1" x14ac:dyDescent="0.2">
      <c r="A20" s="3">
        <v>19</v>
      </c>
      <c r="B20" s="45" t="s">
        <v>87</v>
      </c>
      <c r="C20" s="166">
        <v>10</v>
      </c>
      <c r="D20" s="46" t="s">
        <v>12</v>
      </c>
      <c r="E20" s="47"/>
      <c r="F20" s="47"/>
      <c r="G20" s="47"/>
      <c r="H20" s="173" t="s">
        <v>425</v>
      </c>
      <c r="I20" s="174" t="s">
        <v>425</v>
      </c>
      <c r="J20" s="48"/>
      <c r="K20" s="48">
        <f>J20*C20</f>
        <v>0</v>
      </c>
    </row>
    <row r="21" spans="1:11" ht="20.100000000000001" customHeight="1" x14ac:dyDescent="0.2">
      <c r="A21" s="3">
        <v>20</v>
      </c>
      <c r="B21" s="45" t="s">
        <v>88</v>
      </c>
      <c r="C21" s="166">
        <v>5</v>
      </c>
      <c r="D21" s="46" t="s">
        <v>12</v>
      </c>
      <c r="E21" s="47"/>
      <c r="F21" s="47"/>
      <c r="G21" s="47" t="s">
        <v>237</v>
      </c>
      <c r="H21" s="173" t="s">
        <v>425</v>
      </c>
      <c r="I21" s="174" t="s">
        <v>425</v>
      </c>
      <c r="J21" s="48"/>
      <c r="K21" s="48">
        <f>J21*C21</f>
        <v>0</v>
      </c>
    </row>
    <row r="22" spans="1:11" ht="20.100000000000001" customHeight="1" x14ac:dyDescent="0.2">
      <c r="A22" s="3">
        <v>21</v>
      </c>
      <c r="B22" s="45" t="s">
        <v>89</v>
      </c>
      <c r="C22" s="166">
        <v>5</v>
      </c>
      <c r="D22" s="46" t="s">
        <v>12</v>
      </c>
      <c r="E22" s="47"/>
      <c r="F22" s="47"/>
      <c r="G22" s="47" t="s">
        <v>237</v>
      </c>
      <c r="H22" s="173" t="s">
        <v>425</v>
      </c>
      <c r="I22" s="174" t="s">
        <v>425</v>
      </c>
      <c r="J22" s="48"/>
      <c r="K22" s="48">
        <f>J22*C22</f>
        <v>0</v>
      </c>
    </row>
    <row r="23" spans="1:11" ht="31.5" customHeight="1" x14ac:dyDescent="0.2">
      <c r="A23" s="3">
        <v>22</v>
      </c>
      <c r="B23" s="45" t="s">
        <v>92</v>
      </c>
      <c r="C23" s="166">
        <v>4</v>
      </c>
      <c r="D23" s="46" t="s">
        <v>12</v>
      </c>
      <c r="E23" s="47"/>
      <c r="F23" s="47"/>
      <c r="G23" s="47" t="s">
        <v>238</v>
      </c>
      <c r="H23" s="173" t="s">
        <v>425</v>
      </c>
      <c r="I23" s="174" t="s">
        <v>425</v>
      </c>
      <c r="J23" s="48"/>
      <c r="K23" s="48">
        <f t="shared" ref="K23:K30" si="1">J23*C23</f>
        <v>0</v>
      </c>
    </row>
    <row r="24" spans="1:11" ht="32.25" customHeight="1" x14ac:dyDescent="0.2">
      <c r="A24" s="3">
        <v>23</v>
      </c>
      <c r="B24" s="45" t="s">
        <v>93</v>
      </c>
      <c r="C24" s="166">
        <v>4</v>
      </c>
      <c r="D24" s="46" t="s">
        <v>12</v>
      </c>
      <c r="E24" s="47"/>
      <c r="F24" s="47"/>
      <c r="G24" s="47" t="s">
        <v>238</v>
      </c>
      <c r="H24" s="173" t="s">
        <v>425</v>
      </c>
      <c r="I24" s="174" t="s">
        <v>425</v>
      </c>
      <c r="J24" s="48"/>
      <c r="K24" s="48">
        <f t="shared" si="1"/>
        <v>0</v>
      </c>
    </row>
    <row r="25" spans="1:11" ht="30" customHeight="1" x14ac:dyDescent="0.2">
      <c r="A25" s="3">
        <v>24</v>
      </c>
      <c r="B25" s="45" t="s">
        <v>94</v>
      </c>
      <c r="C25" s="166">
        <v>8</v>
      </c>
      <c r="D25" s="46" t="s">
        <v>12</v>
      </c>
      <c r="E25" s="47"/>
      <c r="F25" s="47"/>
      <c r="G25" s="47" t="s">
        <v>238</v>
      </c>
      <c r="H25" s="173" t="s">
        <v>425</v>
      </c>
      <c r="I25" s="174" t="s">
        <v>425</v>
      </c>
      <c r="J25" s="48"/>
      <c r="K25" s="48">
        <f t="shared" si="1"/>
        <v>0</v>
      </c>
    </row>
    <row r="26" spans="1:11" ht="33" customHeight="1" x14ac:dyDescent="0.2">
      <c r="A26" s="3">
        <v>25</v>
      </c>
      <c r="B26" s="45" t="s">
        <v>95</v>
      </c>
      <c r="C26" s="166">
        <v>8</v>
      </c>
      <c r="D26" s="46" t="s">
        <v>12</v>
      </c>
      <c r="E26" s="47"/>
      <c r="F26" s="47"/>
      <c r="G26" s="47" t="s">
        <v>238</v>
      </c>
      <c r="H26" s="173" t="s">
        <v>425</v>
      </c>
      <c r="I26" s="174" t="s">
        <v>425</v>
      </c>
      <c r="J26" s="48"/>
      <c r="K26" s="48">
        <f t="shared" si="1"/>
        <v>0</v>
      </c>
    </row>
    <row r="27" spans="1:11" ht="29.25" customHeight="1" x14ac:dyDescent="0.2">
      <c r="A27" s="3">
        <v>26</v>
      </c>
      <c r="B27" s="45" t="s">
        <v>96</v>
      </c>
      <c r="C27" s="166">
        <v>8</v>
      </c>
      <c r="D27" s="46" t="s">
        <v>12</v>
      </c>
      <c r="E27" s="47"/>
      <c r="F27" s="47"/>
      <c r="G27" s="47" t="s">
        <v>238</v>
      </c>
      <c r="H27" s="173" t="s">
        <v>425</v>
      </c>
      <c r="I27" s="174" t="s">
        <v>425</v>
      </c>
      <c r="J27" s="48"/>
      <c r="K27" s="48">
        <f t="shared" si="1"/>
        <v>0</v>
      </c>
    </row>
    <row r="28" spans="1:11" ht="20.100000000000001" customHeight="1" x14ac:dyDescent="0.2">
      <c r="A28" s="3">
        <v>27</v>
      </c>
      <c r="B28" s="45" t="s">
        <v>97</v>
      </c>
      <c r="C28" s="166">
        <v>2</v>
      </c>
      <c r="D28" s="46" t="s">
        <v>12</v>
      </c>
      <c r="E28" s="47"/>
      <c r="F28" s="47"/>
      <c r="G28" s="47" t="s">
        <v>238</v>
      </c>
      <c r="H28" s="173" t="s">
        <v>425</v>
      </c>
      <c r="I28" s="174" t="s">
        <v>425</v>
      </c>
      <c r="J28" s="48"/>
      <c r="K28" s="48">
        <f t="shared" si="1"/>
        <v>0</v>
      </c>
    </row>
    <row r="29" spans="1:11" ht="20.100000000000001" customHeight="1" x14ac:dyDescent="0.2">
      <c r="A29" s="3">
        <v>28</v>
      </c>
      <c r="B29" s="45" t="s">
        <v>98</v>
      </c>
      <c r="C29" s="166">
        <v>2</v>
      </c>
      <c r="D29" s="46" t="s">
        <v>12</v>
      </c>
      <c r="E29" s="47"/>
      <c r="F29" s="47"/>
      <c r="G29" s="47" t="s">
        <v>238</v>
      </c>
      <c r="H29" s="173" t="s">
        <v>425</v>
      </c>
      <c r="I29" s="174" t="s">
        <v>425</v>
      </c>
      <c r="J29" s="48"/>
      <c r="K29" s="48">
        <f t="shared" si="1"/>
        <v>0</v>
      </c>
    </row>
    <row r="30" spans="1:11" ht="20.100000000000001" customHeight="1" x14ac:dyDescent="0.2">
      <c r="A30" s="3">
        <v>29</v>
      </c>
      <c r="B30" s="45" t="s">
        <v>99</v>
      </c>
      <c r="C30" s="166">
        <v>2</v>
      </c>
      <c r="D30" s="46" t="s">
        <v>12</v>
      </c>
      <c r="E30" s="47"/>
      <c r="F30" s="47"/>
      <c r="G30" s="47" t="s">
        <v>238</v>
      </c>
      <c r="H30" s="173" t="s">
        <v>425</v>
      </c>
      <c r="I30" s="174" t="s">
        <v>425</v>
      </c>
      <c r="J30" s="48"/>
      <c r="K30" s="48">
        <f t="shared" si="1"/>
        <v>0</v>
      </c>
    </row>
    <row r="31" spans="1:11" ht="24" customHeight="1" x14ac:dyDescent="0.2">
      <c r="A31" s="3">
        <v>30</v>
      </c>
      <c r="B31" s="45" t="s">
        <v>100</v>
      </c>
      <c r="C31" s="166">
        <v>10</v>
      </c>
      <c r="D31" s="46" t="s">
        <v>12</v>
      </c>
      <c r="E31" s="47"/>
      <c r="F31" s="47"/>
      <c r="G31" s="47" t="s">
        <v>238</v>
      </c>
      <c r="H31" s="173" t="s">
        <v>425</v>
      </c>
      <c r="I31" s="174" t="s">
        <v>425</v>
      </c>
      <c r="J31" s="48"/>
      <c r="K31" s="48">
        <f>J31*C31</f>
        <v>0</v>
      </c>
    </row>
    <row r="32" spans="1:11" ht="48.75" customHeight="1" x14ac:dyDescent="0.2">
      <c r="A32" s="3">
        <v>31</v>
      </c>
      <c r="B32" s="52" t="s">
        <v>322</v>
      </c>
      <c r="C32" s="166">
        <v>5</v>
      </c>
      <c r="D32" s="46" t="s">
        <v>12</v>
      </c>
      <c r="E32" s="47" t="s">
        <v>222</v>
      </c>
      <c r="F32" s="47"/>
      <c r="G32" s="47"/>
      <c r="H32" s="173" t="s">
        <v>425</v>
      </c>
      <c r="I32" s="174" t="s">
        <v>425</v>
      </c>
      <c r="J32" s="48"/>
      <c r="K32" s="48">
        <f t="shared" ref="K32:K39" si="2">J32*C32</f>
        <v>0</v>
      </c>
    </row>
    <row r="33" spans="1:11" ht="45" x14ac:dyDescent="0.2">
      <c r="A33" s="3">
        <v>32</v>
      </c>
      <c r="B33" s="52" t="s">
        <v>323</v>
      </c>
      <c r="C33" s="166">
        <v>5</v>
      </c>
      <c r="D33" s="46" t="s">
        <v>12</v>
      </c>
      <c r="E33" s="47" t="s">
        <v>222</v>
      </c>
      <c r="F33" s="47"/>
      <c r="G33" s="47"/>
      <c r="H33" s="173" t="s">
        <v>425</v>
      </c>
      <c r="I33" s="174" t="s">
        <v>425</v>
      </c>
      <c r="J33" s="48"/>
      <c r="K33" s="48">
        <f t="shared" si="2"/>
        <v>0</v>
      </c>
    </row>
    <row r="34" spans="1:11" ht="30" x14ac:dyDescent="0.2">
      <c r="A34" s="3">
        <v>33</v>
      </c>
      <c r="B34" s="52" t="s">
        <v>324</v>
      </c>
      <c r="C34" s="166">
        <v>5</v>
      </c>
      <c r="D34" s="46" t="s">
        <v>12</v>
      </c>
      <c r="E34" s="47" t="s">
        <v>222</v>
      </c>
      <c r="F34" s="47"/>
      <c r="G34" s="47"/>
      <c r="H34" s="173" t="s">
        <v>425</v>
      </c>
      <c r="I34" s="174" t="s">
        <v>425</v>
      </c>
      <c r="J34" s="48"/>
      <c r="K34" s="48">
        <f t="shared" si="2"/>
        <v>0</v>
      </c>
    </row>
    <row r="35" spans="1:11" ht="48.75" customHeight="1" x14ac:dyDescent="0.2">
      <c r="A35" s="3">
        <v>34</v>
      </c>
      <c r="B35" s="52" t="s">
        <v>325</v>
      </c>
      <c r="C35" s="166">
        <v>5</v>
      </c>
      <c r="D35" s="46" t="s">
        <v>12</v>
      </c>
      <c r="E35" s="47" t="s">
        <v>222</v>
      </c>
      <c r="F35" s="47"/>
      <c r="G35" s="47"/>
      <c r="H35" s="173" t="s">
        <v>425</v>
      </c>
      <c r="I35" s="174" t="s">
        <v>425</v>
      </c>
      <c r="J35" s="48"/>
      <c r="K35" s="48">
        <f t="shared" si="2"/>
        <v>0</v>
      </c>
    </row>
    <row r="36" spans="1:11" ht="52.5" customHeight="1" x14ac:dyDescent="0.2">
      <c r="A36" s="3">
        <v>35</v>
      </c>
      <c r="B36" s="52" t="s">
        <v>326</v>
      </c>
      <c r="C36" s="166">
        <v>5</v>
      </c>
      <c r="D36" s="46" t="s">
        <v>12</v>
      </c>
      <c r="E36" s="47" t="s">
        <v>222</v>
      </c>
      <c r="F36" s="47"/>
      <c r="G36" s="47"/>
      <c r="H36" s="173" t="s">
        <v>425</v>
      </c>
      <c r="I36" s="174" t="s">
        <v>425</v>
      </c>
      <c r="J36" s="48"/>
      <c r="K36" s="48">
        <f t="shared" si="2"/>
        <v>0</v>
      </c>
    </row>
    <row r="37" spans="1:11" ht="51" customHeight="1" x14ac:dyDescent="0.2">
      <c r="A37" s="3">
        <v>36</v>
      </c>
      <c r="B37" s="52" t="s">
        <v>327</v>
      </c>
      <c r="C37" s="166">
        <v>5</v>
      </c>
      <c r="D37" s="46" t="s">
        <v>12</v>
      </c>
      <c r="E37" s="47" t="s">
        <v>222</v>
      </c>
      <c r="F37" s="47"/>
      <c r="G37" s="47"/>
      <c r="H37" s="173" t="s">
        <v>425</v>
      </c>
      <c r="I37" s="174" t="s">
        <v>425</v>
      </c>
      <c r="J37" s="48"/>
      <c r="K37" s="48">
        <f t="shared" si="2"/>
        <v>0</v>
      </c>
    </row>
    <row r="38" spans="1:11" ht="61.5" customHeight="1" x14ac:dyDescent="0.2">
      <c r="A38" s="3">
        <v>37</v>
      </c>
      <c r="B38" s="52" t="s">
        <v>122</v>
      </c>
      <c r="C38" s="166">
        <v>5</v>
      </c>
      <c r="D38" s="46" t="s">
        <v>12</v>
      </c>
      <c r="E38" s="47" t="s">
        <v>222</v>
      </c>
      <c r="F38" s="47"/>
      <c r="G38" s="47"/>
      <c r="H38" s="173" t="s">
        <v>425</v>
      </c>
      <c r="I38" s="174" t="s">
        <v>425</v>
      </c>
      <c r="J38" s="48"/>
      <c r="K38" s="48">
        <f t="shared" si="2"/>
        <v>0</v>
      </c>
    </row>
    <row r="39" spans="1:11" ht="75" x14ac:dyDescent="0.2">
      <c r="A39" s="3">
        <v>38</v>
      </c>
      <c r="B39" s="52" t="s">
        <v>123</v>
      </c>
      <c r="C39" s="166">
        <v>5</v>
      </c>
      <c r="D39" s="46" t="s">
        <v>12</v>
      </c>
      <c r="E39" s="47" t="s">
        <v>222</v>
      </c>
      <c r="F39" s="47"/>
      <c r="G39" s="47"/>
      <c r="H39" s="173" t="s">
        <v>425</v>
      </c>
      <c r="I39" s="174" t="s">
        <v>425</v>
      </c>
      <c r="J39" s="48"/>
      <c r="K39" s="48">
        <f t="shared" si="2"/>
        <v>0</v>
      </c>
    </row>
    <row r="40" spans="1:11" ht="20.100000000000001" customHeight="1" x14ac:dyDescent="0.2">
      <c r="A40" s="3">
        <v>39</v>
      </c>
      <c r="B40" s="172" t="s">
        <v>422</v>
      </c>
      <c r="C40" s="166">
        <v>2</v>
      </c>
      <c r="D40" s="171" t="s">
        <v>12</v>
      </c>
      <c r="E40" s="47"/>
      <c r="F40" s="47"/>
      <c r="G40" s="47"/>
      <c r="H40" s="173" t="s">
        <v>425</v>
      </c>
      <c r="I40" s="174" t="s">
        <v>425</v>
      </c>
      <c r="J40" s="48"/>
      <c r="K40" s="48">
        <f>J40*C40</f>
        <v>0</v>
      </c>
    </row>
    <row r="41" spans="1:11" ht="20.100000000000001" customHeight="1" x14ac:dyDescent="0.2">
      <c r="A41" s="3">
        <v>40</v>
      </c>
      <c r="B41" s="172" t="s">
        <v>423</v>
      </c>
      <c r="C41" s="166">
        <v>2</v>
      </c>
      <c r="D41" s="171" t="s">
        <v>12</v>
      </c>
      <c r="E41" s="47"/>
      <c r="F41" s="47"/>
      <c r="G41" s="47"/>
      <c r="H41" s="173" t="s">
        <v>425</v>
      </c>
      <c r="I41" s="174" t="s">
        <v>425</v>
      </c>
      <c r="J41" s="48"/>
      <c r="K41" s="48">
        <f>J41*C41</f>
        <v>0</v>
      </c>
    </row>
    <row r="42" spans="1:11" ht="20.100000000000001" customHeight="1" x14ac:dyDescent="0.2">
      <c r="A42" s="222" t="s">
        <v>426</v>
      </c>
      <c r="B42" s="223"/>
      <c r="C42" s="223"/>
      <c r="D42" s="223"/>
      <c r="E42" s="31"/>
      <c r="F42" s="31"/>
      <c r="G42" s="44"/>
      <c r="H42" s="31"/>
      <c r="I42" s="43"/>
      <c r="J42" s="228"/>
      <c r="K42" s="230">
        <f>SUM(K2:K41)</f>
        <v>0</v>
      </c>
    </row>
    <row r="43" spans="1:11" ht="20.100000000000001" customHeight="1" x14ac:dyDescent="0.2">
      <c r="A43" s="28"/>
      <c r="B43" s="29"/>
      <c r="C43" s="163"/>
      <c r="D43" s="29"/>
      <c r="E43" s="32"/>
      <c r="F43" s="32"/>
      <c r="G43" s="32"/>
      <c r="H43" s="32"/>
      <c r="I43" s="40"/>
      <c r="J43" s="229"/>
      <c r="K43" s="231"/>
    </row>
  </sheetData>
  <sheetProtection selectLockedCells="1"/>
  <mergeCells count="3">
    <mergeCell ref="A42:D42"/>
    <mergeCell ref="J42:J43"/>
    <mergeCell ref="K42:K43"/>
  </mergeCells>
  <printOptions horizontalCentered="1"/>
  <pageMargins left="0.25" right="0.25" top="0.75" bottom="0.75" header="0.3" footer="0.3"/>
  <pageSetup paperSize="9" scale="64" fitToHeight="0" orientation="landscape" horizontalDpi="4294967293" verticalDpi="300" r:id="rId1"/>
  <headerFooter alignWithMargins="0">
    <oddHeader>&amp;L&amp;"Arial,Italic"&amp;8&amp;F&amp;R&amp;"Arial,Italic"&amp;8BILL OF QUANTITIES</oddHeader>
    <oddFooter>&amp;R&amp;"Arial,Italic"&amp;8PAGE: &amp;P of &amp;N</oddFooter>
  </headerFooter>
  <rowBreaks count="1" manualBreakCount="1">
    <brk id="41" max="10" man="1"/>
  </rowBreaks>
  <colBreaks count="1" manualBreakCount="1">
    <brk id="10" max="40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FFDF19DDBAE1419BF291F50D749B4D" ma:contentTypeVersion="14" ma:contentTypeDescription="Create a new document." ma:contentTypeScope="" ma:versionID="f8f03b94402bcf4217f81b06165cd4a9">
  <xsd:schema xmlns:xsd="http://www.w3.org/2001/XMLSchema" xmlns:xs="http://www.w3.org/2001/XMLSchema" xmlns:p="http://schemas.microsoft.com/office/2006/metadata/properties" xmlns:ns2="3869530d-7c55-4c86-9715-b0ed2e3aef5a" xmlns:ns3="f65d503c-8938-4431-ac61-2a8b6443c17a" targetNamespace="http://schemas.microsoft.com/office/2006/metadata/properties" ma:root="true" ma:fieldsID="82eaf83b4c931ee0ba59795d8b005f83" ns2:_="" ns3:_="">
    <xsd:import namespace="3869530d-7c55-4c86-9715-b0ed2e3aef5a"/>
    <xsd:import namespace="f65d503c-8938-4431-ac61-2a8b6443c1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9530d-7c55-4c86-9715-b0ed2e3aef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e5fa3029-581b-4330-9c67-5ed5a891ea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d503c-8938-4431-ac61-2a8b6443c17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3b7ddd7-969f-4712-a602-eb434de6df1a}" ma:internalName="TaxCatchAll" ma:showField="CatchAllData" ma:web="f65d503c-8938-4431-ac61-2a8b6443c1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65d503c-8938-4431-ac61-2a8b6443c17a" xsi:nil="true"/>
    <lcf76f155ced4ddcb4097134ff3c332f xmlns="3869530d-7c55-4c86-9715-b0ed2e3aef5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A998F7-594D-4B10-BB00-4A16F84550F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F5F89DE-7CDE-460D-B256-2BD0DD8F3C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8DF2F8-5347-4A78-87A8-845AB0C81F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69530d-7c55-4c86-9715-b0ed2e3aef5a"/>
    <ds:schemaRef ds:uri="f65d503c-8938-4431-ac61-2a8b6443c1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A2F7003-8D59-4A52-A298-FDD29222084D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f65d503c-8938-4431-ac61-2a8b6443c17a"/>
    <ds:schemaRef ds:uri="3869530d-7c55-4c86-9715-b0ed2e3aef5a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COVER</vt:lpstr>
      <vt:lpstr>SUMMARY</vt:lpstr>
      <vt:lpstr>BOQ</vt:lpstr>
      <vt:lpstr>SPARES</vt:lpstr>
      <vt:lpstr>_Hlk190158763</vt:lpstr>
      <vt:lpstr>BOQ!Print_Area</vt:lpstr>
      <vt:lpstr>COVER!Print_Area</vt:lpstr>
      <vt:lpstr>SPARES!Print_Area</vt:lpstr>
      <vt:lpstr>SUMMARY!Print_Area</vt:lpstr>
      <vt:lpstr>BOQ!Print_Titles</vt:lpstr>
      <vt:lpstr>SPARES!Print_Titles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Moosa Aleem.</dc:creator>
  <cp:lastModifiedBy>Nange Davhula</cp:lastModifiedBy>
  <cp:lastPrinted>2024-11-21T11:42:56Z</cp:lastPrinted>
  <dcterms:created xsi:type="dcterms:W3CDTF">1996-10-14T23:33:28Z</dcterms:created>
  <dcterms:modified xsi:type="dcterms:W3CDTF">2025-03-28T07:53:35Z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NXNY7HK67DDQ-557697648-464337</vt:lpwstr>
  </property>
  <property fmtid="{D5CDD505-2E9C-101B-9397-08002B2CF9AE}" pid="3" name="_dlc_DocIdItemGuid">
    <vt:lpwstr>c07d5320-190b-43a2-92ed-0a218edd66d0</vt:lpwstr>
  </property>
  <property fmtid="{D5CDD505-2E9C-101B-9397-08002B2CF9AE}" pid="4" name="_dlc_DocIdUrl">
    <vt:lpwstr>https://sdfcmv.sharepoint.com/sites/FileServer/_layouts/15/DocIdRedir.aspx?ID=NXNY7HK67DDQ-557697648-464337, NXNY7HK67DDQ-557697648-464337</vt:lpwstr>
  </property>
  <property fmtid="{D5CDD505-2E9C-101B-9397-08002B2CF9AE}" pid="5" name="ContentTypeId">
    <vt:lpwstr>0x010100D3FFDF19DDBAE1419BF291F50D749B4D</vt:lpwstr>
  </property>
  <property fmtid="{D5CDD505-2E9C-101B-9397-08002B2CF9AE}" pid="6" name="MediaServiceImageTags">
    <vt:lpwstr/>
  </property>
</Properties>
</file>