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hidePivotFieldList="1" defaultThemeVersion="124226"/>
  <mc:AlternateContent xmlns:mc="http://schemas.openxmlformats.org/markup-compatibility/2006">
    <mc:Choice Requires="x15">
      <x15ac:absPath xmlns:x15ac="http://schemas.microsoft.com/office/spreadsheetml/2010/11/ac" url="C:\Users\Radzelgr\Documents\Enabling_Callibration\Enquiry\"/>
    </mc:Choice>
  </mc:AlternateContent>
  <xr:revisionPtr revIDLastSave="0" documentId="8_{D09D85A3-8C49-40D5-9CC2-CA22F7DD1F7F}" xr6:coauthVersionLast="47" xr6:coauthVersionMax="47" xr10:uidLastSave="{00000000-0000-0000-0000-000000000000}"/>
  <bookViews>
    <workbookView xWindow="-120" yWindow="-120" windowWidth="29040" windowHeight="15840" tabRatio="873" firstSheet="1" activeTab="1" xr2:uid="{00000000-000D-0000-FFFF-FFFF00000000}"/>
  </bookViews>
  <sheets>
    <sheet name="Read Me" sheetId="26" r:id="rId1"/>
    <sheet name="Tender Cover Sheet" sheetId="16" r:id="rId2"/>
    <sheet name="5.1.0 Preamble" sheetId="35" r:id="rId3"/>
    <sheet name="5.1.1 Price Table 1-3" sheetId="60" r:id="rId4"/>
    <sheet name="5.1.2 CPA Formulae" sheetId="5" r:id="rId5"/>
    <sheet name="5.1.3 Summary" sheetId="62" r:id="rId6"/>
    <sheet name="5.1.4 PS5" sheetId="55" state="hidden" r:id="rId7"/>
    <sheet name="5.1.4 Exchange Rates" sheetId="61" r:id="rId8"/>
  </sheets>
  <definedNames>
    <definedName name="a">#REF!</definedName>
    <definedName name="Area_Print">#REF!</definedName>
    <definedName name="b">#REF!</definedName>
    <definedName name="copy">#REF!</definedName>
    <definedName name="d">#REF!</definedName>
    <definedName name="Data">#REF!</definedName>
    <definedName name="Data_Daywork">#REF!</definedName>
    <definedName name="Data_Opt_Bill5">#REF!</definedName>
    <definedName name="e">#REF!</definedName>
    <definedName name="_xlnm.Print_Area" localSheetId="4">'5.1.2 CPA Formulae'!$A$1:$BO$155</definedName>
    <definedName name="_xlnm.Print_Area" localSheetId="5">'5.1.3 Summary'!$A$1:$I$17</definedName>
    <definedName name="Sort_Dat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8" i="60" l="1"/>
  <c r="J548" i="60"/>
  <c r="H548" i="60"/>
  <c r="K548" i="60" s="1"/>
  <c r="F548" i="60"/>
  <c r="P547" i="60"/>
  <c r="J547" i="60"/>
  <c r="H547" i="60"/>
  <c r="K547" i="60" s="1"/>
  <c r="L547" i="60" s="1"/>
  <c r="F547" i="60"/>
  <c r="P546" i="60"/>
  <c r="J546" i="60"/>
  <c r="H546" i="60"/>
  <c r="K546" i="60" s="1"/>
  <c r="F546" i="60"/>
  <c r="P545" i="60"/>
  <c r="J545" i="60"/>
  <c r="H545" i="60"/>
  <c r="K545" i="60" s="1"/>
  <c r="L545" i="60" s="1"/>
  <c r="M545" i="60" s="1"/>
  <c r="F545" i="60"/>
  <c r="P544" i="60"/>
  <c r="J544" i="60"/>
  <c r="H544" i="60"/>
  <c r="K544" i="60" s="1"/>
  <c r="F544" i="60"/>
  <c r="P543" i="60"/>
  <c r="J543" i="60"/>
  <c r="H543" i="60"/>
  <c r="K543" i="60" s="1"/>
  <c r="F543" i="60"/>
  <c r="P542" i="60"/>
  <c r="L542" i="60"/>
  <c r="J542" i="60"/>
  <c r="H542" i="60"/>
  <c r="K542" i="60" s="1"/>
  <c r="F542" i="60"/>
  <c r="P541" i="60"/>
  <c r="J541" i="60"/>
  <c r="H541" i="60"/>
  <c r="K541" i="60" s="1"/>
  <c r="L541" i="60" s="1"/>
  <c r="F541" i="60"/>
  <c r="P540" i="60"/>
  <c r="J540" i="60"/>
  <c r="H540" i="60"/>
  <c r="K540" i="60" s="1"/>
  <c r="L540" i="60" s="1"/>
  <c r="F540" i="60"/>
  <c r="P539" i="60"/>
  <c r="J539" i="60"/>
  <c r="H539" i="60"/>
  <c r="K539" i="60" s="1"/>
  <c r="F539" i="60"/>
  <c r="P538" i="60"/>
  <c r="J538" i="60"/>
  <c r="H538" i="60"/>
  <c r="K538" i="60" s="1"/>
  <c r="L538" i="60" s="1"/>
  <c r="F538" i="60"/>
  <c r="P537" i="60"/>
  <c r="J537" i="60"/>
  <c r="H537" i="60"/>
  <c r="K537" i="60" s="1"/>
  <c r="L537" i="60" s="1"/>
  <c r="F537" i="60"/>
  <c r="P536" i="60"/>
  <c r="L536" i="60"/>
  <c r="J536" i="60"/>
  <c r="H536" i="60"/>
  <c r="K536" i="60" s="1"/>
  <c r="F536" i="60"/>
  <c r="P535" i="60"/>
  <c r="J535" i="60"/>
  <c r="H535" i="60"/>
  <c r="K535" i="60" s="1"/>
  <c r="F535" i="60"/>
  <c r="P534" i="60"/>
  <c r="L534" i="60"/>
  <c r="J534" i="60"/>
  <c r="H534" i="60"/>
  <c r="K534" i="60" s="1"/>
  <c r="F534" i="60"/>
  <c r="P533" i="60"/>
  <c r="J533" i="60"/>
  <c r="H533" i="60"/>
  <c r="K533" i="60" s="1"/>
  <c r="F533" i="60"/>
  <c r="P532" i="60"/>
  <c r="J532" i="60"/>
  <c r="H532" i="60"/>
  <c r="K532" i="60" s="1"/>
  <c r="F532" i="60"/>
  <c r="P531" i="60"/>
  <c r="J531" i="60"/>
  <c r="H531" i="60"/>
  <c r="K531" i="60" s="1"/>
  <c r="F531" i="60"/>
  <c r="P530" i="60"/>
  <c r="J530" i="60"/>
  <c r="H530" i="60"/>
  <c r="K530" i="60" s="1"/>
  <c r="L530" i="60" s="1"/>
  <c r="F530" i="60"/>
  <c r="P529" i="60"/>
  <c r="J529" i="60"/>
  <c r="H529" i="60"/>
  <c r="K529" i="60" s="1"/>
  <c r="L529" i="60" s="1"/>
  <c r="F529" i="60"/>
  <c r="P528" i="60"/>
  <c r="L528" i="60"/>
  <c r="J528" i="60"/>
  <c r="H528" i="60"/>
  <c r="K528" i="60" s="1"/>
  <c r="F528" i="60"/>
  <c r="P527" i="60"/>
  <c r="J527" i="60"/>
  <c r="H527" i="60"/>
  <c r="K527" i="60" s="1"/>
  <c r="F527" i="60"/>
  <c r="P526" i="60"/>
  <c r="L526" i="60"/>
  <c r="J526" i="60"/>
  <c r="H526" i="60"/>
  <c r="K526" i="60" s="1"/>
  <c r="F526" i="60"/>
  <c r="P525" i="60"/>
  <c r="J525" i="60"/>
  <c r="H525" i="60"/>
  <c r="K525" i="60" s="1"/>
  <c r="F525" i="60"/>
  <c r="P524" i="60"/>
  <c r="J524" i="60"/>
  <c r="H524" i="60"/>
  <c r="K524" i="60" s="1"/>
  <c r="L524" i="60" s="1"/>
  <c r="F524" i="60"/>
  <c r="P523" i="60"/>
  <c r="J523" i="60"/>
  <c r="H523" i="60"/>
  <c r="K523" i="60" s="1"/>
  <c r="F523" i="60"/>
  <c r="P522" i="60"/>
  <c r="J522" i="60"/>
  <c r="H522" i="60"/>
  <c r="K522" i="60" s="1"/>
  <c r="L522" i="60" s="1"/>
  <c r="F522" i="60"/>
  <c r="P521" i="60"/>
  <c r="J521" i="60"/>
  <c r="H521" i="60"/>
  <c r="K521" i="60" s="1"/>
  <c r="L521" i="60" s="1"/>
  <c r="F521" i="60"/>
  <c r="P520" i="60"/>
  <c r="L520" i="60"/>
  <c r="J520" i="60"/>
  <c r="H520" i="60"/>
  <c r="K520" i="60" s="1"/>
  <c r="F520" i="60"/>
  <c r="P519" i="60"/>
  <c r="J519" i="60"/>
  <c r="H519" i="60"/>
  <c r="K519" i="60" s="1"/>
  <c r="F519" i="60"/>
  <c r="P518" i="60"/>
  <c r="L518" i="60"/>
  <c r="J518" i="60"/>
  <c r="H518" i="60"/>
  <c r="K518" i="60" s="1"/>
  <c r="F518" i="60"/>
  <c r="P517" i="60"/>
  <c r="J517" i="60"/>
  <c r="H517" i="60"/>
  <c r="K517" i="60" s="1"/>
  <c r="F517" i="60"/>
  <c r="P516" i="60"/>
  <c r="J516" i="60"/>
  <c r="H516" i="60"/>
  <c r="K516" i="60" s="1"/>
  <c r="L516" i="60" s="1"/>
  <c r="F516" i="60"/>
  <c r="P515" i="60"/>
  <c r="J515" i="60"/>
  <c r="H515" i="60"/>
  <c r="K515" i="60" s="1"/>
  <c r="F515" i="60"/>
  <c r="P514" i="60"/>
  <c r="J514" i="60"/>
  <c r="H514" i="60"/>
  <c r="K514" i="60" s="1"/>
  <c r="L514" i="60" s="1"/>
  <c r="F514" i="60"/>
  <c r="P513" i="60"/>
  <c r="J513" i="60"/>
  <c r="H513" i="60"/>
  <c r="K513" i="60" s="1"/>
  <c r="L513" i="60" s="1"/>
  <c r="F513" i="60"/>
  <c r="P512" i="60"/>
  <c r="L512" i="60"/>
  <c r="J512" i="60"/>
  <c r="H512" i="60"/>
  <c r="K512" i="60" s="1"/>
  <c r="F512" i="60"/>
  <c r="P511" i="60"/>
  <c r="J511" i="60"/>
  <c r="H511" i="60"/>
  <c r="K511" i="60" s="1"/>
  <c r="F511" i="60"/>
  <c r="P510" i="60"/>
  <c r="L510" i="60"/>
  <c r="J510" i="60"/>
  <c r="H510" i="60"/>
  <c r="K510" i="60" s="1"/>
  <c r="F510" i="60"/>
  <c r="P509" i="60"/>
  <c r="J509" i="60"/>
  <c r="H509" i="60"/>
  <c r="K509" i="60" s="1"/>
  <c r="F509" i="60"/>
  <c r="P508" i="60"/>
  <c r="J508" i="60"/>
  <c r="H508" i="60"/>
  <c r="K508" i="60" s="1"/>
  <c r="F508" i="60"/>
  <c r="P507" i="60"/>
  <c r="J507" i="60"/>
  <c r="H507" i="60"/>
  <c r="K507" i="60" s="1"/>
  <c r="L507" i="60" s="1"/>
  <c r="F507" i="60"/>
  <c r="P506" i="60"/>
  <c r="L506" i="60"/>
  <c r="J506" i="60"/>
  <c r="H506" i="60"/>
  <c r="K506" i="60" s="1"/>
  <c r="F506" i="60"/>
  <c r="P505" i="60"/>
  <c r="J505" i="60"/>
  <c r="H505" i="60"/>
  <c r="K505" i="60" s="1"/>
  <c r="F505" i="60"/>
  <c r="P504" i="60"/>
  <c r="J504" i="60"/>
  <c r="H504" i="60"/>
  <c r="K504" i="60" s="1"/>
  <c r="F504" i="60"/>
  <c r="P503" i="60"/>
  <c r="J503" i="60"/>
  <c r="H503" i="60"/>
  <c r="K503" i="60" s="1"/>
  <c r="L503" i="60" s="1"/>
  <c r="F503" i="60"/>
  <c r="P502" i="60"/>
  <c r="J502" i="60"/>
  <c r="H502" i="60"/>
  <c r="K502" i="60" s="1"/>
  <c r="L502" i="60" s="1"/>
  <c r="F502" i="60"/>
  <c r="P501" i="60"/>
  <c r="J501" i="60"/>
  <c r="H501" i="60"/>
  <c r="K501" i="60" s="1"/>
  <c r="L501" i="60" s="1"/>
  <c r="F501" i="60"/>
  <c r="P500" i="60"/>
  <c r="J500" i="60"/>
  <c r="H500" i="60"/>
  <c r="K500" i="60" s="1"/>
  <c r="F500" i="60"/>
  <c r="P499" i="60"/>
  <c r="L499" i="60"/>
  <c r="J499" i="60"/>
  <c r="H499" i="60"/>
  <c r="K499" i="60" s="1"/>
  <c r="F499" i="60"/>
  <c r="P498" i="60"/>
  <c r="J498" i="60"/>
  <c r="H498" i="60"/>
  <c r="K498" i="60" s="1"/>
  <c r="F498" i="60"/>
  <c r="P497" i="60"/>
  <c r="J497" i="60"/>
  <c r="H497" i="60"/>
  <c r="K497" i="60" s="1"/>
  <c r="F497" i="60"/>
  <c r="P496" i="60"/>
  <c r="J496" i="60"/>
  <c r="H496" i="60"/>
  <c r="K496" i="60" s="1"/>
  <c r="L496" i="60" s="1"/>
  <c r="M496" i="60" s="1"/>
  <c r="F496" i="60"/>
  <c r="P495" i="60"/>
  <c r="L495" i="60"/>
  <c r="J495" i="60"/>
  <c r="H495" i="60"/>
  <c r="K495" i="60" s="1"/>
  <c r="F495" i="60"/>
  <c r="P494" i="60"/>
  <c r="L494" i="60"/>
  <c r="J494" i="60"/>
  <c r="H494" i="60"/>
  <c r="K494" i="60" s="1"/>
  <c r="F494" i="60"/>
  <c r="P493" i="60"/>
  <c r="J493" i="60"/>
  <c r="H493" i="60"/>
  <c r="K493" i="60" s="1"/>
  <c r="F493" i="60"/>
  <c r="P492" i="60"/>
  <c r="J492" i="60"/>
  <c r="H492" i="60"/>
  <c r="K492" i="60" s="1"/>
  <c r="F492" i="60"/>
  <c r="P491" i="60"/>
  <c r="J491" i="60"/>
  <c r="H491" i="60"/>
  <c r="K491" i="60" s="1"/>
  <c r="L491" i="60" s="1"/>
  <c r="F491" i="60"/>
  <c r="P490" i="60"/>
  <c r="L490" i="60"/>
  <c r="J490" i="60"/>
  <c r="H490" i="60"/>
  <c r="K490" i="60" s="1"/>
  <c r="F490" i="60"/>
  <c r="P489" i="60"/>
  <c r="J489" i="60"/>
  <c r="H489" i="60"/>
  <c r="K489" i="60" s="1"/>
  <c r="F489" i="60"/>
  <c r="P488" i="60"/>
  <c r="J488" i="60"/>
  <c r="H488" i="60"/>
  <c r="K488" i="60" s="1"/>
  <c r="F488" i="60"/>
  <c r="P487" i="60"/>
  <c r="J487" i="60"/>
  <c r="H487" i="60"/>
  <c r="K487" i="60" s="1"/>
  <c r="F487" i="60"/>
  <c r="P486" i="60"/>
  <c r="J486" i="60"/>
  <c r="H486" i="60"/>
  <c r="K486" i="60" s="1"/>
  <c r="L486" i="60" s="1"/>
  <c r="F486" i="60"/>
  <c r="P485" i="60"/>
  <c r="J485" i="60"/>
  <c r="H485" i="60"/>
  <c r="K485" i="60" s="1"/>
  <c r="L485" i="60" s="1"/>
  <c r="F485" i="60"/>
  <c r="P484" i="60"/>
  <c r="J484" i="60"/>
  <c r="H484" i="60"/>
  <c r="K484" i="60" s="1"/>
  <c r="F484" i="60"/>
  <c r="P483" i="60"/>
  <c r="L483" i="60"/>
  <c r="J483" i="60"/>
  <c r="H483" i="60"/>
  <c r="K483" i="60" s="1"/>
  <c r="F483" i="60"/>
  <c r="P482" i="60"/>
  <c r="J482" i="60"/>
  <c r="H482" i="60"/>
  <c r="K482" i="60" s="1"/>
  <c r="L482" i="60" s="1"/>
  <c r="F482" i="60"/>
  <c r="P481" i="60"/>
  <c r="J481" i="60"/>
  <c r="H481" i="60"/>
  <c r="K481" i="60" s="1"/>
  <c r="F481" i="60"/>
  <c r="P480" i="60"/>
  <c r="J480" i="60"/>
  <c r="H480" i="60"/>
  <c r="K480" i="60" s="1"/>
  <c r="L480" i="60" s="1"/>
  <c r="M480" i="60" s="1"/>
  <c r="F480" i="60"/>
  <c r="P479" i="60"/>
  <c r="L479" i="60"/>
  <c r="J479" i="60"/>
  <c r="H479" i="60"/>
  <c r="K479" i="60" s="1"/>
  <c r="F479" i="60"/>
  <c r="P478" i="60"/>
  <c r="L478" i="60"/>
  <c r="J478" i="60"/>
  <c r="H478" i="60"/>
  <c r="K478" i="60" s="1"/>
  <c r="F478" i="60"/>
  <c r="P477" i="60"/>
  <c r="J477" i="60"/>
  <c r="H477" i="60"/>
  <c r="K477" i="60" s="1"/>
  <c r="F477" i="60"/>
  <c r="P476" i="60"/>
  <c r="J476" i="60"/>
  <c r="H476" i="60"/>
  <c r="K476" i="60" s="1"/>
  <c r="F476" i="60"/>
  <c r="P475" i="60"/>
  <c r="J475" i="60"/>
  <c r="H475" i="60"/>
  <c r="K475" i="60" s="1"/>
  <c r="L475" i="60" s="1"/>
  <c r="F475" i="60"/>
  <c r="P474" i="60"/>
  <c r="L474" i="60"/>
  <c r="J474" i="60"/>
  <c r="H474" i="60"/>
  <c r="K474" i="60" s="1"/>
  <c r="F474" i="60"/>
  <c r="P473" i="60"/>
  <c r="J473" i="60"/>
  <c r="H473" i="60"/>
  <c r="K473" i="60" s="1"/>
  <c r="F473" i="60"/>
  <c r="P472" i="60"/>
  <c r="J472" i="60"/>
  <c r="H472" i="60"/>
  <c r="K472" i="60" s="1"/>
  <c r="F472" i="60"/>
  <c r="P471" i="60"/>
  <c r="J471" i="60"/>
  <c r="H471" i="60"/>
  <c r="K471" i="60" s="1"/>
  <c r="F471" i="60"/>
  <c r="L471" i="60" s="1"/>
  <c r="P470" i="60"/>
  <c r="L470" i="60"/>
  <c r="J470" i="60"/>
  <c r="H470" i="60"/>
  <c r="K470" i="60" s="1"/>
  <c r="F470" i="60"/>
  <c r="P469" i="60"/>
  <c r="J469" i="60"/>
  <c r="H469" i="60"/>
  <c r="K469" i="60" s="1"/>
  <c r="F469" i="60"/>
  <c r="P468" i="60"/>
  <c r="J468" i="60"/>
  <c r="H468" i="60"/>
  <c r="K468" i="60" s="1"/>
  <c r="F468" i="60"/>
  <c r="P467" i="60"/>
  <c r="J467" i="60"/>
  <c r="H467" i="60"/>
  <c r="K467" i="60" s="1"/>
  <c r="L467" i="60" s="1"/>
  <c r="F467" i="60"/>
  <c r="P466" i="60"/>
  <c r="L466" i="60"/>
  <c r="J466" i="60"/>
  <c r="H466" i="60"/>
  <c r="K466" i="60" s="1"/>
  <c r="F466" i="60"/>
  <c r="P465" i="60"/>
  <c r="J465" i="60"/>
  <c r="H465" i="60"/>
  <c r="K465" i="60" s="1"/>
  <c r="F465" i="60"/>
  <c r="P464" i="60"/>
  <c r="J464" i="60"/>
  <c r="H464" i="60"/>
  <c r="K464" i="60" s="1"/>
  <c r="F464" i="60"/>
  <c r="P463" i="60"/>
  <c r="J463" i="60"/>
  <c r="H463" i="60"/>
  <c r="K463" i="60" s="1"/>
  <c r="L463" i="60" s="1"/>
  <c r="F463" i="60"/>
  <c r="P462" i="60"/>
  <c r="L462" i="60"/>
  <c r="J462" i="60"/>
  <c r="H462" i="60"/>
  <c r="K462" i="60" s="1"/>
  <c r="F462" i="60"/>
  <c r="P461" i="60"/>
  <c r="J461" i="60"/>
  <c r="H461" i="60"/>
  <c r="K461" i="60" s="1"/>
  <c r="F461" i="60"/>
  <c r="P460" i="60"/>
  <c r="J460" i="60"/>
  <c r="H460" i="60"/>
  <c r="K460" i="60" s="1"/>
  <c r="L460" i="60" s="1"/>
  <c r="F460" i="60"/>
  <c r="P459" i="60"/>
  <c r="J459" i="60"/>
  <c r="H459" i="60"/>
  <c r="K459" i="60" s="1"/>
  <c r="F459" i="60"/>
  <c r="P458" i="60"/>
  <c r="J458" i="60"/>
  <c r="H458" i="60"/>
  <c r="K458" i="60" s="1"/>
  <c r="L458" i="60" s="1"/>
  <c r="F458" i="60"/>
  <c r="P457" i="60"/>
  <c r="J457" i="60"/>
  <c r="H457" i="60"/>
  <c r="K457" i="60" s="1"/>
  <c r="L457" i="60" s="1"/>
  <c r="F457" i="60"/>
  <c r="P456" i="60"/>
  <c r="L456" i="60"/>
  <c r="J456" i="60"/>
  <c r="H456" i="60"/>
  <c r="K456" i="60" s="1"/>
  <c r="F456" i="60"/>
  <c r="P455" i="60"/>
  <c r="J455" i="60"/>
  <c r="H455" i="60"/>
  <c r="K455" i="60" s="1"/>
  <c r="F455" i="60"/>
  <c r="P454" i="60"/>
  <c r="L454" i="60"/>
  <c r="J454" i="60"/>
  <c r="H454" i="60"/>
  <c r="K454" i="60" s="1"/>
  <c r="F454" i="60"/>
  <c r="P453" i="60"/>
  <c r="J453" i="60"/>
  <c r="H453" i="60"/>
  <c r="K453" i="60" s="1"/>
  <c r="F453" i="60"/>
  <c r="P452" i="60"/>
  <c r="J452" i="60"/>
  <c r="H452" i="60"/>
  <c r="K452" i="60" s="1"/>
  <c r="L452" i="60" s="1"/>
  <c r="F452" i="60"/>
  <c r="P451" i="60"/>
  <c r="J451" i="60"/>
  <c r="H451" i="60"/>
  <c r="K451" i="60" s="1"/>
  <c r="F451" i="60"/>
  <c r="P450" i="60"/>
  <c r="J450" i="60"/>
  <c r="H450" i="60"/>
  <c r="K450" i="60" s="1"/>
  <c r="L450" i="60" s="1"/>
  <c r="F450" i="60"/>
  <c r="P449" i="60"/>
  <c r="J449" i="60"/>
  <c r="H449" i="60"/>
  <c r="K449" i="60" s="1"/>
  <c r="L449" i="60" s="1"/>
  <c r="F449" i="60"/>
  <c r="P448" i="60"/>
  <c r="L448" i="60"/>
  <c r="J448" i="60"/>
  <c r="H448" i="60"/>
  <c r="K448" i="60" s="1"/>
  <c r="F448" i="60"/>
  <c r="P447" i="60"/>
  <c r="J447" i="60"/>
  <c r="H447" i="60"/>
  <c r="K447" i="60" s="1"/>
  <c r="F447" i="60"/>
  <c r="P446" i="60"/>
  <c r="L446" i="60"/>
  <c r="J446" i="60"/>
  <c r="H446" i="60"/>
  <c r="K446" i="60" s="1"/>
  <c r="F446" i="60"/>
  <c r="P445" i="60"/>
  <c r="J445" i="60"/>
  <c r="H445" i="60"/>
  <c r="K445" i="60" s="1"/>
  <c r="F445" i="60"/>
  <c r="P444" i="60"/>
  <c r="J444" i="60"/>
  <c r="H444" i="60"/>
  <c r="K444" i="60" s="1"/>
  <c r="L444" i="60" s="1"/>
  <c r="F444" i="60"/>
  <c r="P443" i="60"/>
  <c r="J443" i="60"/>
  <c r="H443" i="60"/>
  <c r="K443" i="60" s="1"/>
  <c r="F443" i="60"/>
  <c r="P442" i="60"/>
  <c r="J442" i="60"/>
  <c r="H442" i="60"/>
  <c r="K442" i="60" s="1"/>
  <c r="L442" i="60" s="1"/>
  <c r="F442" i="60"/>
  <c r="P441" i="60"/>
  <c r="J441" i="60"/>
  <c r="H441" i="60"/>
  <c r="K441" i="60" s="1"/>
  <c r="L441" i="60" s="1"/>
  <c r="F441" i="60"/>
  <c r="P440" i="60"/>
  <c r="L440" i="60"/>
  <c r="J440" i="60"/>
  <c r="H440" i="60"/>
  <c r="K440" i="60" s="1"/>
  <c r="F440" i="60"/>
  <c r="P439" i="60"/>
  <c r="J439" i="60"/>
  <c r="H439" i="60"/>
  <c r="K439" i="60" s="1"/>
  <c r="F439" i="60"/>
  <c r="P438" i="60"/>
  <c r="L438" i="60"/>
  <c r="J438" i="60"/>
  <c r="H438" i="60"/>
  <c r="K438" i="60" s="1"/>
  <c r="F438" i="60"/>
  <c r="P437" i="60"/>
  <c r="J437" i="60"/>
  <c r="H437" i="60"/>
  <c r="K437" i="60" s="1"/>
  <c r="F437" i="60"/>
  <c r="P436" i="60"/>
  <c r="J436" i="60"/>
  <c r="H436" i="60"/>
  <c r="K436" i="60" s="1"/>
  <c r="L436" i="60" s="1"/>
  <c r="F436" i="60"/>
  <c r="P435" i="60"/>
  <c r="J435" i="60"/>
  <c r="H435" i="60"/>
  <c r="K435" i="60" s="1"/>
  <c r="F435" i="60"/>
  <c r="P434" i="60"/>
  <c r="J434" i="60"/>
  <c r="H434" i="60"/>
  <c r="K434" i="60" s="1"/>
  <c r="L434" i="60" s="1"/>
  <c r="F434" i="60"/>
  <c r="P433" i="60"/>
  <c r="J433" i="60"/>
  <c r="H433" i="60"/>
  <c r="K433" i="60" s="1"/>
  <c r="L433" i="60" s="1"/>
  <c r="F433" i="60"/>
  <c r="P432" i="60"/>
  <c r="J432" i="60"/>
  <c r="H432" i="60"/>
  <c r="K432" i="60" s="1"/>
  <c r="F432" i="60"/>
  <c r="P431" i="60"/>
  <c r="L431" i="60"/>
  <c r="J431" i="60"/>
  <c r="H431" i="60"/>
  <c r="K431" i="60" s="1"/>
  <c r="F431" i="60"/>
  <c r="P430" i="60"/>
  <c r="L430" i="60"/>
  <c r="J430" i="60"/>
  <c r="H430" i="60"/>
  <c r="K430" i="60" s="1"/>
  <c r="F430" i="60"/>
  <c r="P429" i="60"/>
  <c r="J429" i="60"/>
  <c r="H429" i="60"/>
  <c r="K429" i="60" s="1"/>
  <c r="F429" i="60"/>
  <c r="P428" i="60"/>
  <c r="J428" i="60"/>
  <c r="H428" i="60"/>
  <c r="K428" i="60" s="1"/>
  <c r="F428" i="60"/>
  <c r="P427" i="60"/>
  <c r="J427" i="60"/>
  <c r="H427" i="60"/>
  <c r="K427" i="60" s="1"/>
  <c r="L427" i="60" s="1"/>
  <c r="F427" i="60"/>
  <c r="P426" i="60"/>
  <c r="L426" i="60"/>
  <c r="J426" i="60"/>
  <c r="H426" i="60"/>
  <c r="K426" i="60" s="1"/>
  <c r="F426" i="60"/>
  <c r="P425" i="60"/>
  <c r="J425" i="60"/>
  <c r="H425" i="60"/>
  <c r="K425" i="60" s="1"/>
  <c r="F425" i="60"/>
  <c r="P424" i="60"/>
  <c r="J424" i="60"/>
  <c r="H424" i="60"/>
  <c r="K424" i="60" s="1"/>
  <c r="F424" i="60"/>
  <c r="P423" i="60"/>
  <c r="J423" i="60"/>
  <c r="H423" i="60"/>
  <c r="K423" i="60" s="1"/>
  <c r="L423" i="60" s="1"/>
  <c r="F423" i="60"/>
  <c r="P422" i="60"/>
  <c r="J422" i="60"/>
  <c r="H422" i="60"/>
  <c r="K422" i="60" s="1"/>
  <c r="L422" i="60" s="1"/>
  <c r="F422" i="60"/>
  <c r="P421" i="60"/>
  <c r="J421" i="60"/>
  <c r="H421" i="60"/>
  <c r="K421" i="60" s="1"/>
  <c r="F421" i="60"/>
  <c r="P420" i="60"/>
  <c r="J420" i="60"/>
  <c r="H420" i="60"/>
  <c r="K420" i="60" s="1"/>
  <c r="F420" i="60"/>
  <c r="P419" i="60"/>
  <c r="L419" i="60"/>
  <c r="J419" i="60"/>
  <c r="H419" i="60"/>
  <c r="K419" i="60" s="1"/>
  <c r="F419" i="60"/>
  <c r="P418" i="60"/>
  <c r="J418" i="60"/>
  <c r="H418" i="60"/>
  <c r="K418" i="60" s="1"/>
  <c r="F418" i="60"/>
  <c r="P417" i="60"/>
  <c r="J417" i="60"/>
  <c r="H417" i="60"/>
  <c r="K417" i="60" s="1"/>
  <c r="L417" i="60" s="1"/>
  <c r="F417" i="60"/>
  <c r="P416" i="60"/>
  <c r="J416" i="60"/>
  <c r="H416" i="60"/>
  <c r="K416" i="60" s="1"/>
  <c r="F416" i="60"/>
  <c r="P415" i="60"/>
  <c r="L415" i="60"/>
  <c r="J415" i="60"/>
  <c r="H415" i="60"/>
  <c r="K415" i="60" s="1"/>
  <c r="F415" i="60"/>
  <c r="P414" i="60"/>
  <c r="L414" i="60"/>
  <c r="J414" i="60"/>
  <c r="H414" i="60"/>
  <c r="K414" i="60" s="1"/>
  <c r="F414" i="60"/>
  <c r="P413" i="60"/>
  <c r="J413" i="60"/>
  <c r="H413" i="60"/>
  <c r="K413" i="60" s="1"/>
  <c r="F413" i="60"/>
  <c r="P412" i="60"/>
  <c r="J412" i="60"/>
  <c r="H412" i="60"/>
  <c r="K412" i="60" s="1"/>
  <c r="F412" i="60"/>
  <c r="P411" i="60"/>
  <c r="J411" i="60"/>
  <c r="H411" i="60"/>
  <c r="K411" i="60" s="1"/>
  <c r="L411" i="60" s="1"/>
  <c r="F411" i="60"/>
  <c r="P410" i="60"/>
  <c r="J410" i="60"/>
  <c r="H410" i="60"/>
  <c r="K410" i="60" s="1"/>
  <c r="F410" i="60"/>
  <c r="P409" i="60"/>
  <c r="J409" i="60"/>
  <c r="H409" i="60"/>
  <c r="K409" i="60" s="1"/>
  <c r="F409" i="60"/>
  <c r="P408" i="60"/>
  <c r="J408" i="60"/>
  <c r="H408" i="60"/>
  <c r="K408" i="60" s="1"/>
  <c r="F408" i="60"/>
  <c r="P407" i="60"/>
  <c r="L407" i="60"/>
  <c r="J407" i="60"/>
  <c r="H407" i="60"/>
  <c r="K407" i="60" s="1"/>
  <c r="F407" i="60"/>
  <c r="P406" i="60"/>
  <c r="J406" i="60"/>
  <c r="H406" i="60"/>
  <c r="K406" i="60" s="1"/>
  <c r="L406" i="60" s="1"/>
  <c r="F406" i="60"/>
  <c r="P405" i="60"/>
  <c r="J405" i="60"/>
  <c r="H405" i="60"/>
  <c r="K405" i="60" s="1"/>
  <c r="L405" i="60" s="1"/>
  <c r="F405" i="60"/>
  <c r="P404" i="60"/>
  <c r="J404" i="60"/>
  <c r="H404" i="60"/>
  <c r="K404" i="60" s="1"/>
  <c r="F404" i="60"/>
  <c r="P403" i="60"/>
  <c r="L403" i="60"/>
  <c r="J403" i="60"/>
  <c r="H403" i="60"/>
  <c r="K403" i="60" s="1"/>
  <c r="F403" i="60"/>
  <c r="P402" i="60"/>
  <c r="J402" i="60"/>
  <c r="H402" i="60"/>
  <c r="K402" i="60" s="1"/>
  <c r="F402" i="60"/>
  <c r="P401" i="60"/>
  <c r="J401" i="60"/>
  <c r="H401" i="60"/>
  <c r="K401" i="60" s="1"/>
  <c r="L401" i="60" s="1"/>
  <c r="F401" i="60"/>
  <c r="P400" i="60"/>
  <c r="J400" i="60"/>
  <c r="H400" i="60"/>
  <c r="K400" i="60" s="1"/>
  <c r="F400" i="60"/>
  <c r="P399" i="60"/>
  <c r="L399" i="60"/>
  <c r="J399" i="60"/>
  <c r="H399" i="60"/>
  <c r="K399" i="60" s="1"/>
  <c r="F399" i="60"/>
  <c r="P398" i="60"/>
  <c r="J398" i="60"/>
  <c r="H398" i="60"/>
  <c r="K398" i="60" s="1"/>
  <c r="F398" i="60"/>
  <c r="L398" i="60" s="1"/>
  <c r="P397" i="60"/>
  <c r="J397" i="60"/>
  <c r="H397" i="60"/>
  <c r="K397" i="60" s="1"/>
  <c r="F397" i="60"/>
  <c r="P396" i="60"/>
  <c r="J396" i="60"/>
  <c r="H396" i="60"/>
  <c r="K396" i="60" s="1"/>
  <c r="F396" i="60"/>
  <c r="P395" i="60"/>
  <c r="J395" i="60"/>
  <c r="H395" i="60"/>
  <c r="K395" i="60" s="1"/>
  <c r="L395" i="60" s="1"/>
  <c r="F395" i="60"/>
  <c r="P394" i="60"/>
  <c r="J394" i="60"/>
  <c r="H394" i="60"/>
  <c r="K394" i="60" s="1"/>
  <c r="F394" i="60"/>
  <c r="L394" i="60" s="1"/>
  <c r="P393" i="60"/>
  <c r="J393" i="60"/>
  <c r="H393" i="60"/>
  <c r="K393" i="60" s="1"/>
  <c r="L393" i="60" s="1"/>
  <c r="F393" i="60"/>
  <c r="P392" i="60"/>
  <c r="J392" i="60"/>
  <c r="H392" i="60"/>
  <c r="K392" i="60" s="1"/>
  <c r="F392" i="60"/>
  <c r="P391" i="60"/>
  <c r="L391" i="60"/>
  <c r="J391" i="60"/>
  <c r="H391" i="60"/>
  <c r="K391" i="60" s="1"/>
  <c r="F391" i="60"/>
  <c r="P390" i="60"/>
  <c r="J390" i="60"/>
  <c r="H390" i="60"/>
  <c r="K390" i="60" s="1"/>
  <c r="F390" i="60"/>
  <c r="P389" i="60"/>
  <c r="J389" i="60"/>
  <c r="H389" i="60"/>
  <c r="K389" i="60" s="1"/>
  <c r="F389" i="60"/>
  <c r="P388" i="60"/>
  <c r="J388" i="60"/>
  <c r="H388" i="60"/>
  <c r="K388" i="60" s="1"/>
  <c r="F388" i="60"/>
  <c r="P387" i="60"/>
  <c r="J387" i="60"/>
  <c r="H387" i="60"/>
  <c r="K387" i="60" s="1"/>
  <c r="L387" i="60" s="1"/>
  <c r="F387" i="60"/>
  <c r="P386" i="60"/>
  <c r="J386" i="60"/>
  <c r="H386" i="60"/>
  <c r="K386" i="60" s="1"/>
  <c r="F386" i="60"/>
  <c r="P385" i="60"/>
  <c r="J385" i="60"/>
  <c r="H385" i="60"/>
  <c r="K385" i="60" s="1"/>
  <c r="L385" i="60" s="1"/>
  <c r="M385" i="60" s="1"/>
  <c r="F385" i="60"/>
  <c r="P384" i="60"/>
  <c r="K384" i="60"/>
  <c r="L384" i="60" s="1"/>
  <c r="M384" i="60" s="1"/>
  <c r="J384" i="60"/>
  <c r="H384" i="60"/>
  <c r="F384" i="60"/>
  <c r="P383" i="60"/>
  <c r="J383" i="60"/>
  <c r="H383" i="60"/>
  <c r="K383" i="60" s="1"/>
  <c r="L383" i="60" s="1"/>
  <c r="M383" i="60" s="1"/>
  <c r="F383" i="60"/>
  <c r="P382" i="60"/>
  <c r="K382" i="60"/>
  <c r="L382" i="60" s="1"/>
  <c r="J382" i="60"/>
  <c r="H382" i="60"/>
  <c r="F382" i="60"/>
  <c r="P381" i="60"/>
  <c r="K381" i="60"/>
  <c r="L381" i="60" s="1"/>
  <c r="M381" i="60" s="1"/>
  <c r="J381" i="60"/>
  <c r="H381" i="60"/>
  <c r="F381" i="60"/>
  <c r="P380" i="60"/>
  <c r="J380" i="60"/>
  <c r="H380" i="60"/>
  <c r="K380" i="60" s="1"/>
  <c r="L380" i="60" s="1"/>
  <c r="F380" i="60"/>
  <c r="P379" i="60"/>
  <c r="K379" i="60"/>
  <c r="L379" i="60" s="1"/>
  <c r="M379" i="60" s="1"/>
  <c r="J379" i="60"/>
  <c r="H379" i="60"/>
  <c r="F379" i="60"/>
  <c r="P378" i="60"/>
  <c r="J378" i="60"/>
  <c r="H378" i="60"/>
  <c r="K378" i="60" s="1"/>
  <c r="L378" i="60" s="1"/>
  <c r="M378" i="60" s="1"/>
  <c r="F378" i="60"/>
  <c r="P377" i="60"/>
  <c r="J377" i="60"/>
  <c r="H377" i="60"/>
  <c r="K377" i="60" s="1"/>
  <c r="L377" i="60" s="1"/>
  <c r="M377" i="60" s="1"/>
  <c r="F377" i="60"/>
  <c r="P376" i="60"/>
  <c r="K376" i="60"/>
  <c r="L376" i="60" s="1"/>
  <c r="M376" i="60" s="1"/>
  <c r="J376" i="60"/>
  <c r="H376" i="60"/>
  <c r="F376" i="60"/>
  <c r="P375" i="60"/>
  <c r="J375" i="60"/>
  <c r="H375" i="60"/>
  <c r="K375" i="60" s="1"/>
  <c r="L375" i="60" s="1"/>
  <c r="M375" i="60" s="1"/>
  <c r="F375" i="60"/>
  <c r="P374" i="60"/>
  <c r="K374" i="60"/>
  <c r="L374" i="60" s="1"/>
  <c r="J374" i="60"/>
  <c r="H374" i="60"/>
  <c r="F374" i="60"/>
  <c r="P373" i="60"/>
  <c r="K373" i="60"/>
  <c r="L373" i="60" s="1"/>
  <c r="M373" i="60" s="1"/>
  <c r="J373" i="60"/>
  <c r="H373" i="60"/>
  <c r="F373" i="60"/>
  <c r="P372" i="60"/>
  <c r="J372" i="60"/>
  <c r="H372" i="60"/>
  <c r="K372" i="60" s="1"/>
  <c r="L372" i="60" s="1"/>
  <c r="F372" i="60"/>
  <c r="P371" i="60"/>
  <c r="K371" i="60"/>
  <c r="L371" i="60" s="1"/>
  <c r="M371" i="60" s="1"/>
  <c r="J371" i="60"/>
  <c r="H371" i="60"/>
  <c r="F371" i="60"/>
  <c r="P370" i="60"/>
  <c r="N370" i="60"/>
  <c r="J370" i="60"/>
  <c r="H370" i="60"/>
  <c r="K370" i="60" s="1"/>
  <c r="L370" i="60" s="1"/>
  <c r="M370" i="60" s="1"/>
  <c r="F370" i="60"/>
  <c r="P369" i="60"/>
  <c r="J369" i="60"/>
  <c r="H369" i="60"/>
  <c r="K369" i="60" s="1"/>
  <c r="L369" i="60" s="1"/>
  <c r="M369" i="60" s="1"/>
  <c r="F369" i="60"/>
  <c r="P368" i="60"/>
  <c r="K368" i="60"/>
  <c r="L368" i="60" s="1"/>
  <c r="M368" i="60" s="1"/>
  <c r="J368" i="60"/>
  <c r="H368" i="60"/>
  <c r="F368" i="60"/>
  <c r="P367" i="60"/>
  <c r="J367" i="60"/>
  <c r="H367" i="60"/>
  <c r="K367" i="60" s="1"/>
  <c r="L367" i="60" s="1"/>
  <c r="M367" i="60" s="1"/>
  <c r="F367" i="60"/>
  <c r="P366" i="60"/>
  <c r="K366" i="60"/>
  <c r="L366" i="60" s="1"/>
  <c r="J366" i="60"/>
  <c r="H366" i="60"/>
  <c r="F366" i="60"/>
  <c r="P365" i="60"/>
  <c r="K365" i="60"/>
  <c r="L365" i="60" s="1"/>
  <c r="M365" i="60" s="1"/>
  <c r="J365" i="60"/>
  <c r="H365" i="60"/>
  <c r="F365" i="60"/>
  <c r="P364" i="60"/>
  <c r="J364" i="60"/>
  <c r="H364" i="60"/>
  <c r="K364" i="60" s="1"/>
  <c r="L364" i="60" s="1"/>
  <c r="F364" i="60"/>
  <c r="P363" i="60"/>
  <c r="K363" i="60"/>
  <c r="L363" i="60" s="1"/>
  <c r="M363" i="60" s="1"/>
  <c r="J363" i="60"/>
  <c r="H363" i="60"/>
  <c r="F363" i="60"/>
  <c r="P362" i="60"/>
  <c r="J362" i="60"/>
  <c r="H362" i="60"/>
  <c r="K362" i="60" s="1"/>
  <c r="F362" i="60"/>
  <c r="P361" i="60"/>
  <c r="J361" i="60"/>
  <c r="H361" i="60"/>
  <c r="K361" i="60" s="1"/>
  <c r="F361" i="60"/>
  <c r="P360" i="60"/>
  <c r="J360" i="60"/>
  <c r="H360" i="60"/>
  <c r="K360" i="60" s="1"/>
  <c r="F360" i="60"/>
  <c r="P359" i="60"/>
  <c r="J359" i="60"/>
  <c r="H359" i="60"/>
  <c r="K359" i="60" s="1"/>
  <c r="L359" i="60" s="1"/>
  <c r="F359" i="60"/>
  <c r="P358" i="60"/>
  <c r="J358" i="60"/>
  <c r="H358" i="60"/>
  <c r="K358" i="60" s="1"/>
  <c r="L358" i="60" s="1"/>
  <c r="F358" i="60"/>
  <c r="P357" i="60"/>
  <c r="J357" i="60"/>
  <c r="H357" i="60"/>
  <c r="K357" i="60" s="1"/>
  <c r="L357" i="60" s="1"/>
  <c r="M357" i="60" s="1"/>
  <c r="F357" i="60"/>
  <c r="P356" i="60"/>
  <c r="J356" i="60"/>
  <c r="H356" i="60"/>
  <c r="K356" i="60" s="1"/>
  <c r="L356" i="60" s="1"/>
  <c r="F356" i="60"/>
  <c r="P355" i="60"/>
  <c r="J355" i="60"/>
  <c r="H355" i="60"/>
  <c r="K355" i="60" s="1"/>
  <c r="F355" i="60"/>
  <c r="P354" i="60"/>
  <c r="J354" i="60"/>
  <c r="H354" i="60"/>
  <c r="K354" i="60" s="1"/>
  <c r="F354" i="60"/>
  <c r="P353" i="60"/>
  <c r="J353" i="60"/>
  <c r="H353" i="60"/>
  <c r="K353" i="60" s="1"/>
  <c r="F353" i="60"/>
  <c r="P352" i="60"/>
  <c r="J352" i="60"/>
  <c r="H352" i="60"/>
  <c r="K352" i="60" s="1"/>
  <c r="F352" i="60"/>
  <c r="P351" i="60"/>
  <c r="J351" i="60"/>
  <c r="H351" i="60"/>
  <c r="K351" i="60" s="1"/>
  <c r="L351" i="60" s="1"/>
  <c r="F351" i="60"/>
  <c r="P350" i="60"/>
  <c r="J350" i="60"/>
  <c r="H350" i="60"/>
  <c r="K350" i="60" s="1"/>
  <c r="L350" i="60" s="1"/>
  <c r="F350" i="60"/>
  <c r="P349" i="60"/>
  <c r="J349" i="60"/>
  <c r="H349" i="60"/>
  <c r="K349" i="60" s="1"/>
  <c r="L349" i="60" s="1"/>
  <c r="M349" i="60" s="1"/>
  <c r="F349" i="60"/>
  <c r="P348" i="60"/>
  <c r="J348" i="60"/>
  <c r="H348" i="60"/>
  <c r="K348" i="60" s="1"/>
  <c r="L348" i="60" s="1"/>
  <c r="F348" i="60"/>
  <c r="P347" i="60"/>
  <c r="J347" i="60"/>
  <c r="H347" i="60"/>
  <c r="K347" i="60" s="1"/>
  <c r="F347" i="60"/>
  <c r="P346" i="60"/>
  <c r="J346" i="60"/>
  <c r="H346" i="60"/>
  <c r="K346" i="60" s="1"/>
  <c r="F346" i="60"/>
  <c r="P345" i="60"/>
  <c r="J345" i="60"/>
  <c r="H345" i="60"/>
  <c r="K345" i="60" s="1"/>
  <c r="F345" i="60"/>
  <c r="P344" i="60"/>
  <c r="J344" i="60"/>
  <c r="H344" i="60"/>
  <c r="K344" i="60" s="1"/>
  <c r="L344" i="60" s="1"/>
  <c r="M344" i="60" s="1"/>
  <c r="N344" i="60" s="1"/>
  <c r="F344" i="60"/>
  <c r="P343" i="60"/>
  <c r="J343" i="60"/>
  <c r="H343" i="60"/>
  <c r="K343" i="60" s="1"/>
  <c r="L343" i="60" s="1"/>
  <c r="M343" i="60" s="1"/>
  <c r="N343" i="60" s="1"/>
  <c r="F343" i="60"/>
  <c r="P342" i="60"/>
  <c r="J342" i="60"/>
  <c r="H342" i="60"/>
  <c r="K342" i="60" s="1"/>
  <c r="L342" i="60" s="1"/>
  <c r="M342" i="60" s="1"/>
  <c r="N342" i="60" s="1"/>
  <c r="F342" i="60"/>
  <c r="P341" i="60"/>
  <c r="J341" i="60"/>
  <c r="H341" i="60"/>
  <c r="K341" i="60" s="1"/>
  <c r="F341" i="60"/>
  <c r="P340" i="60"/>
  <c r="J340" i="60"/>
  <c r="H340" i="60"/>
  <c r="K340" i="60" s="1"/>
  <c r="F340" i="60"/>
  <c r="P339" i="60"/>
  <c r="J339" i="60"/>
  <c r="H339" i="60"/>
  <c r="K339" i="60" s="1"/>
  <c r="F339" i="60"/>
  <c r="P338" i="60"/>
  <c r="J338" i="60"/>
  <c r="H338" i="60"/>
  <c r="K338" i="60" s="1"/>
  <c r="L338" i="60" s="1"/>
  <c r="M338" i="60" s="1"/>
  <c r="N338" i="60" s="1"/>
  <c r="F338" i="60"/>
  <c r="P337" i="60"/>
  <c r="J337" i="60"/>
  <c r="H337" i="60"/>
  <c r="K337" i="60" s="1"/>
  <c r="L337" i="60" s="1"/>
  <c r="F337" i="60"/>
  <c r="P336" i="60"/>
  <c r="J336" i="60"/>
  <c r="H336" i="60"/>
  <c r="K336" i="60" s="1"/>
  <c r="F336" i="60"/>
  <c r="P335" i="60"/>
  <c r="J335" i="60"/>
  <c r="H335" i="60"/>
  <c r="K335" i="60" s="1"/>
  <c r="F335" i="60"/>
  <c r="P334" i="60"/>
  <c r="J334" i="60"/>
  <c r="H334" i="60"/>
  <c r="K334" i="60" s="1"/>
  <c r="F334" i="60"/>
  <c r="P333" i="60"/>
  <c r="J333" i="60"/>
  <c r="H333" i="60"/>
  <c r="K333" i="60" s="1"/>
  <c r="L333" i="60" s="1"/>
  <c r="F333" i="60"/>
  <c r="P332" i="60"/>
  <c r="J332" i="60"/>
  <c r="H332" i="60"/>
  <c r="K332" i="60" s="1"/>
  <c r="L332" i="60" s="1"/>
  <c r="M332" i="60" s="1"/>
  <c r="N332" i="60" s="1"/>
  <c r="F332" i="60"/>
  <c r="P331" i="60"/>
  <c r="J331" i="60"/>
  <c r="H331" i="60"/>
  <c r="K331" i="60" s="1"/>
  <c r="L331" i="60" s="1"/>
  <c r="M331" i="60" s="1"/>
  <c r="N331" i="60" s="1"/>
  <c r="F331" i="60"/>
  <c r="P330" i="60"/>
  <c r="J330" i="60"/>
  <c r="H330" i="60"/>
  <c r="K330" i="60" s="1"/>
  <c r="F330" i="60"/>
  <c r="P329" i="60"/>
  <c r="J329" i="60"/>
  <c r="H329" i="60"/>
  <c r="K329" i="60" s="1"/>
  <c r="F329" i="60"/>
  <c r="P328" i="60"/>
  <c r="J328" i="60"/>
  <c r="H328" i="60"/>
  <c r="K328" i="60" s="1"/>
  <c r="L328" i="60" s="1"/>
  <c r="M328" i="60" s="1"/>
  <c r="N328" i="60" s="1"/>
  <c r="F328" i="60"/>
  <c r="P327" i="60"/>
  <c r="J327" i="60"/>
  <c r="H327" i="60"/>
  <c r="K327" i="60" s="1"/>
  <c r="L327" i="60" s="1"/>
  <c r="M327" i="60" s="1"/>
  <c r="N327" i="60" s="1"/>
  <c r="F327" i="60"/>
  <c r="P326" i="60"/>
  <c r="J326" i="60"/>
  <c r="H326" i="60"/>
  <c r="K326" i="60" s="1"/>
  <c r="L326" i="60" s="1"/>
  <c r="M326" i="60" s="1"/>
  <c r="N326" i="60" s="1"/>
  <c r="F326" i="60"/>
  <c r="P325" i="60"/>
  <c r="J325" i="60"/>
  <c r="H325" i="60"/>
  <c r="K325" i="60" s="1"/>
  <c r="F325" i="60"/>
  <c r="P324" i="60"/>
  <c r="J324" i="60"/>
  <c r="H324" i="60"/>
  <c r="K324" i="60" s="1"/>
  <c r="F324" i="60"/>
  <c r="P323" i="60"/>
  <c r="J323" i="60"/>
  <c r="H323" i="60"/>
  <c r="K323" i="60" s="1"/>
  <c r="L323" i="60" s="1"/>
  <c r="F323" i="60"/>
  <c r="P322" i="60"/>
  <c r="J322" i="60"/>
  <c r="H322" i="60"/>
  <c r="K322" i="60" s="1"/>
  <c r="L322" i="60" s="1"/>
  <c r="F322" i="60"/>
  <c r="P321" i="60"/>
  <c r="J321" i="60"/>
  <c r="H321" i="60"/>
  <c r="K321" i="60" s="1"/>
  <c r="L321" i="60" s="1"/>
  <c r="M321" i="60" s="1"/>
  <c r="F321" i="60"/>
  <c r="P320" i="60"/>
  <c r="J320" i="60"/>
  <c r="H320" i="60"/>
  <c r="K320" i="60" s="1"/>
  <c r="F320" i="60"/>
  <c r="P319" i="60"/>
  <c r="K319" i="60"/>
  <c r="L319" i="60" s="1"/>
  <c r="J319" i="60"/>
  <c r="H319" i="60"/>
  <c r="F319" i="60"/>
  <c r="P318" i="60"/>
  <c r="J318" i="60"/>
  <c r="H318" i="60"/>
  <c r="K318" i="60" s="1"/>
  <c r="L318" i="60" s="1"/>
  <c r="F318" i="60"/>
  <c r="P317" i="60"/>
  <c r="J317" i="60"/>
  <c r="H317" i="60"/>
  <c r="K317" i="60" s="1"/>
  <c r="L317" i="60" s="1"/>
  <c r="M317" i="60" s="1"/>
  <c r="F317" i="60"/>
  <c r="P316" i="60"/>
  <c r="J316" i="60"/>
  <c r="H316" i="60"/>
  <c r="K316" i="60" s="1"/>
  <c r="L316" i="60" s="1"/>
  <c r="M316" i="60" s="1"/>
  <c r="F316" i="60"/>
  <c r="P315" i="60"/>
  <c r="J315" i="60"/>
  <c r="H315" i="60"/>
  <c r="K315" i="60" s="1"/>
  <c r="L315" i="60" s="1"/>
  <c r="F315" i="60"/>
  <c r="P314" i="60"/>
  <c r="K314" i="60"/>
  <c r="L314" i="60" s="1"/>
  <c r="J314" i="60"/>
  <c r="H314" i="60"/>
  <c r="F314" i="60"/>
  <c r="P313" i="60"/>
  <c r="J313" i="60"/>
  <c r="H313" i="60"/>
  <c r="K313" i="60" s="1"/>
  <c r="F313" i="60"/>
  <c r="P312" i="60"/>
  <c r="J312" i="60"/>
  <c r="H312" i="60"/>
  <c r="K312" i="60" s="1"/>
  <c r="F312" i="60"/>
  <c r="P311" i="60"/>
  <c r="K311" i="60"/>
  <c r="L311" i="60" s="1"/>
  <c r="J311" i="60"/>
  <c r="H311" i="60"/>
  <c r="F311" i="60"/>
  <c r="P310" i="60"/>
  <c r="J310" i="60"/>
  <c r="H310" i="60"/>
  <c r="K310" i="60" s="1"/>
  <c r="L310" i="60" s="1"/>
  <c r="F310" i="60"/>
  <c r="P309" i="60"/>
  <c r="K309" i="60"/>
  <c r="L309" i="60" s="1"/>
  <c r="J309" i="60"/>
  <c r="H309" i="60"/>
  <c r="F309" i="60"/>
  <c r="P308" i="60"/>
  <c r="N308" i="60"/>
  <c r="J308" i="60"/>
  <c r="H308" i="60"/>
  <c r="K308" i="60" s="1"/>
  <c r="L308" i="60" s="1"/>
  <c r="M308" i="60" s="1"/>
  <c r="F308" i="60"/>
  <c r="P307" i="60"/>
  <c r="K307" i="60"/>
  <c r="L307" i="60" s="1"/>
  <c r="J307" i="60"/>
  <c r="H307" i="60"/>
  <c r="F307" i="60"/>
  <c r="P306" i="60"/>
  <c r="J306" i="60"/>
  <c r="H306" i="60"/>
  <c r="K306" i="60" s="1"/>
  <c r="L306" i="60" s="1"/>
  <c r="M306" i="60" s="1"/>
  <c r="F306" i="60"/>
  <c r="P305" i="60"/>
  <c r="K305" i="60"/>
  <c r="L305" i="60" s="1"/>
  <c r="J305" i="60"/>
  <c r="H305" i="60"/>
  <c r="F305" i="60"/>
  <c r="P304" i="60"/>
  <c r="N304" i="60"/>
  <c r="J304" i="60"/>
  <c r="H304" i="60"/>
  <c r="K304" i="60" s="1"/>
  <c r="L304" i="60" s="1"/>
  <c r="M304" i="60" s="1"/>
  <c r="F304" i="60"/>
  <c r="P303" i="60"/>
  <c r="K303" i="60"/>
  <c r="L303" i="60" s="1"/>
  <c r="J303" i="60"/>
  <c r="H303" i="60"/>
  <c r="F303" i="60"/>
  <c r="P302" i="60"/>
  <c r="J302" i="60"/>
  <c r="H302" i="60"/>
  <c r="K302" i="60" s="1"/>
  <c r="L302" i="60" s="1"/>
  <c r="M302" i="60" s="1"/>
  <c r="F302" i="60"/>
  <c r="P301" i="60"/>
  <c r="K301" i="60"/>
  <c r="L301" i="60" s="1"/>
  <c r="J301" i="60"/>
  <c r="H301" i="60"/>
  <c r="F301" i="60"/>
  <c r="P300" i="60"/>
  <c r="N300" i="60"/>
  <c r="J300" i="60"/>
  <c r="H300" i="60"/>
  <c r="K300" i="60" s="1"/>
  <c r="L300" i="60" s="1"/>
  <c r="M300" i="60" s="1"/>
  <c r="F300" i="60"/>
  <c r="P299" i="60"/>
  <c r="K299" i="60"/>
  <c r="L299" i="60" s="1"/>
  <c r="J299" i="60"/>
  <c r="H299" i="60"/>
  <c r="F299" i="60"/>
  <c r="P298" i="60"/>
  <c r="J298" i="60"/>
  <c r="H298" i="60"/>
  <c r="K298" i="60" s="1"/>
  <c r="L298" i="60" s="1"/>
  <c r="M298" i="60" s="1"/>
  <c r="F298" i="60"/>
  <c r="P297" i="60"/>
  <c r="K297" i="60"/>
  <c r="L297" i="60" s="1"/>
  <c r="J297" i="60"/>
  <c r="H297" i="60"/>
  <c r="F297" i="60"/>
  <c r="P296" i="60"/>
  <c r="N296" i="60"/>
  <c r="J296" i="60"/>
  <c r="H296" i="60"/>
  <c r="K296" i="60" s="1"/>
  <c r="L296" i="60" s="1"/>
  <c r="M296" i="60" s="1"/>
  <c r="F296" i="60"/>
  <c r="P295" i="60"/>
  <c r="K295" i="60"/>
  <c r="L295" i="60" s="1"/>
  <c r="J295" i="60"/>
  <c r="H295" i="60"/>
  <c r="F295" i="60"/>
  <c r="P294" i="60"/>
  <c r="J294" i="60"/>
  <c r="H294" i="60"/>
  <c r="K294" i="60" s="1"/>
  <c r="L294" i="60" s="1"/>
  <c r="M294" i="60" s="1"/>
  <c r="F294" i="60"/>
  <c r="P293" i="60"/>
  <c r="J293" i="60"/>
  <c r="H293" i="60"/>
  <c r="K293" i="60" s="1"/>
  <c r="L293" i="60" s="1"/>
  <c r="F293" i="60"/>
  <c r="P292" i="60"/>
  <c r="K292" i="60"/>
  <c r="J292" i="60"/>
  <c r="H292" i="60"/>
  <c r="F292" i="60"/>
  <c r="P291" i="60"/>
  <c r="J291" i="60"/>
  <c r="H291" i="60"/>
  <c r="K291" i="60" s="1"/>
  <c r="L291" i="60" s="1"/>
  <c r="F291" i="60"/>
  <c r="P290" i="60"/>
  <c r="K290" i="60"/>
  <c r="L290" i="60" s="1"/>
  <c r="M290" i="60" s="1"/>
  <c r="J290" i="60"/>
  <c r="H290" i="60"/>
  <c r="F290" i="60"/>
  <c r="P289" i="60"/>
  <c r="K289" i="60"/>
  <c r="L289" i="60" s="1"/>
  <c r="J289" i="60"/>
  <c r="H289" i="60"/>
  <c r="F289" i="60"/>
  <c r="P288" i="60"/>
  <c r="J288" i="60"/>
  <c r="H288" i="60"/>
  <c r="K288" i="60" s="1"/>
  <c r="L288" i="60" s="1"/>
  <c r="F288" i="60"/>
  <c r="P287" i="60"/>
  <c r="K287" i="60"/>
  <c r="L287" i="60" s="1"/>
  <c r="J287" i="60"/>
  <c r="H287" i="60"/>
  <c r="F287" i="60"/>
  <c r="P286" i="60"/>
  <c r="J286" i="60"/>
  <c r="H286" i="60"/>
  <c r="K286" i="60" s="1"/>
  <c r="L286" i="60" s="1"/>
  <c r="F286" i="60"/>
  <c r="P285" i="60"/>
  <c r="K285" i="60"/>
  <c r="L285" i="60" s="1"/>
  <c r="M285" i="60" s="1"/>
  <c r="J285" i="60"/>
  <c r="H285" i="60"/>
  <c r="F285" i="60"/>
  <c r="P284" i="60"/>
  <c r="J284" i="60"/>
  <c r="H284" i="60"/>
  <c r="K284" i="60" s="1"/>
  <c r="L284" i="60" s="1"/>
  <c r="F284" i="60"/>
  <c r="P283" i="60"/>
  <c r="K283" i="60"/>
  <c r="L283" i="60" s="1"/>
  <c r="M283" i="60" s="1"/>
  <c r="J283" i="60"/>
  <c r="H283" i="60"/>
  <c r="F283" i="60"/>
  <c r="P282" i="60"/>
  <c r="J282" i="60"/>
  <c r="H282" i="60"/>
  <c r="K282" i="60" s="1"/>
  <c r="L282" i="60" s="1"/>
  <c r="F282" i="60"/>
  <c r="P281" i="60"/>
  <c r="K281" i="60"/>
  <c r="L281" i="60" s="1"/>
  <c r="M281" i="60" s="1"/>
  <c r="J281" i="60"/>
  <c r="H281" i="60"/>
  <c r="F281" i="60"/>
  <c r="P280" i="60"/>
  <c r="J280" i="60"/>
  <c r="H280" i="60"/>
  <c r="K280" i="60" s="1"/>
  <c r="L280" i="60" s="1"/>
  <c r="F280" i="60"/>
  <c r="P279" i="60"/>
  <c r="K279" i="60"/>
  <c r="L279" i="60" s="1"/>
  <c r="M279" i="60" s="1"/>
  <c r="J279" i="60"/>
  <c r="H279" i="60"/>
  <c r="F279" i="60"/>
  <c r="P278" i="60"/>
  <c r="J278" i="60"/>
  <c r="H278" i="60"/>
  <c r="K278" i="60" s="1"/>
  <c r="L278" i="60" s="1"/>
  <c r="F278" i="60"/>
  <c r="P277" i="60"/>
  <c r="K277" i="60"/>
  <c r="L277" i="60" s="1"/>
  <c r="M277" i="60" s="1"/>
  <c r="J277" i="60"/>
  <c r="H277" i="60"/>
  <c r="F277" i="60"/>
  <c r="P276" i="60"/>
  <c r="J276" i="60"/>
  <c r="H276" i="60"/>
  <c r="K276" i="60" s="1"/>
  <c r="L276" i="60" s="1"/>
  <c r="F276" i="60"/>
  <c r="P275" i="60"/>
  <c r="K275" i="60"/>
  <c r="L275" i="60" s="1"/>
  <c r="M275" i="60" s="1"/>
  <c r="J275" i="60"/>
  <c r="H275" i="60"/>
  <c r="F275" i="60"/>
  <c r="P274" i="60"/>
  <c r="J274" i="60"/>
  <c r="H274" i="60"/>
  <c r="K274" i="60" s="1"/>
  <c r="L274" i="60" s="1"/>
  <c r="F274" i="60"/>
  <c r="P273" i="60"/>
  <c r="K273" i="60"/>
  <c r="L273" i="60" s="1"/>
  <c r="M273" i="60" s="1"/>
  <c r="J273" i="60"/>
  <c r="H273" i="60"/>
  <c r="F273" i="60"/>
  <c r="P272" i="60"/>
  <c r="J272" i="60"/>
  <c r="H272" i="60"/>
  <c r="K272" i="60" s="1"/>
  <c r="L272" i="60" s="1"/>
  <c r="F272" i="60"/>
  <c r="P271" i="60"/>
  <c r="K271" i="60"/>
  <c r="L271" i="60" s="1"/>
  <c r="M271" i="60" s="1"/>
  <c r="J271" i="60"/>
  <c r="H271" i="60"/>
  <c r="F271" i="60"/>
  <c r="P270" i="60"/>
  <c r="J270" i="60"/>
  <c r="H270" i="60"/>
  <c r="K270" i="60" s="1"/>
  <c r="L270" i="60" s="1"/>
  <c r="F270" i="60"/>
  <c r="P269" i="60"/>
  <c r="K269" i="60"/>
  <c r="L269" i="60" s="1"/>
  <c r="M269" i="60" s="1"/>
  <c r="J269" i="60"/>
  <c r="H269" i="60"/>
  <c r="F269" i="60"/>
  <c r="P268" i="60"/>
  <c r="J268" i="60"/>
  <c r="H268" i="60"/>
  <c r="K268" i="60" s="1"/>
  <c r="L268" i="60" s="1"/>
  <c r="F268" i="60"/>
  <c r="P267" i="60"/>
  <c r="K267" i="60"/>
  <c r="L267" i="60" s="1"/>
  <c r="M267" i="60" s="1"/>
  <c r="J267" i="60"/>
  <c r="H267" i="60"/>
  <c r="F267" i="60"/>
  <c r="P266" i="60"/>
  <c r="J266" i="60"/>
  <c r="H266" i="60"/>
  <c r="K266" i="60" s="1"/>
  <c r="L266" i="60" s="1"/>
  <c r="F266" i="60"/>
  <c r="P265" i="60"/>
  <c r="K265" i="60"/>
  <c r="L265" i="60" s="1"/>
  <c r="M265" i="60" s="1"/>
  <c r="J265" i="60"/>
  <c r="H265" i="60"/>
  <c r="F265" i="60"/>
  <c r="P264" i="60"/>
  <c r="J264" i="60"/>
  <c r="H264" i="60"/>
  <c r="K264" i="60" s="1"/>
  <c r="L264" i="60" s="1"/>
  <c r="F264" i="60"/>
  <c r="P263" i="60"/>
  <c r="K263" i="60"/>
  <c r="L263" i="60" s="1"/>
  <c r="M263" i="60" s="1"/>
  <c r="J263" i="60"/>
  <c r="H263" i="60"/>
  <c r="F263" i="60"/>
  <c r="P262" i="60"/>
  <c r="J262" i="60"/>
  <c r="H262" i="60"/>
  <c r="K262" i="60" s="1"/>
  <c r="L262" i="60" s="1"/>
  <c r="F262" i="60"/>
  <c r="P261" i="60"/>
  <c r="K261" i="60"/>
  <c r="L261" i="60" s="1"/>
  <c r="M261" i="60" s="1"/>
  <c r="J261" i="60"/>
  <c r="H261" i="60"/>
  <c r="F261" i="60"/>
  <c r="P260" i="60"/>
  <c r="J260" i="60"/>
  <c r="H260" i="60"/>
  <c r="K260" i="60" s="1"/>
  <c r="L260" i="60" s="1"/>
  <c r="F260" i="60"/>
  <c r="P259" i="60"/>
  <c r="K259" i="60"/>
  <c r="L259" i="60" s="1"/>
  <c r="M259" i="60" s="1"/>
  <c r="J259" i="60"/>
  <c r="H259" i="60"/>
  <c r="F259" i="60"/>
  <c r="P258" i="60"/>
  <c r="J258" i="60"/>
  <c r="H258" i="60"/>
  <c r="K258" i="60" s="1"/>
  <c r="L258" i="60" s="1"/>
  <c r="F258" i="60"/>
  <c r="P257" i="60"/>
  <c r="K257" i="60"/>
  <c r="L257" i="60" s="1"/>
  <c r="M257" i="60" s="1"/>
  <c r="J257" i="60"/>
  <c r="H257" i="60"/>
  <c r="F257" i="60"/>
  <c r="P256" i="60"/>
  <c r="J256" i="60"/>
  <c r="H256" i="60"/>
  <c r="K256" i="60" s="1"/>
  <c r="L256" i="60" s="1"/>
  <c r="F256" i="60"/>
  <c r="P255" i="60"/>
  <c r="K255" i="60"/>
  <c r="L255" i="60" s="1"/>
  <c r="M255" i="60" s="1"/>
  <c r="J255" i="60"/>
  <c r="H255" i="60"/>
  <c r="F255" i="60"/>
  <c r="P254" i="60"/>
  <c r="J254" i="60"/>
  <c r="H254" i="60"/>
  <c r="K254" i="60" s="1"/>
  <c r="L254" i="60" s="1"/>
  <c r="F254" i="60"/>
  <c r="P253" i="60"/>
  <c r="K253" i="60"/>
  <c r="L253" i="60" s="1"/>
  <c r="M253" i="60" s="1"/>
  <c r="J253" i="60"/>
  <c r="H253" i="60"/>
  <c r="F253" i="60"/>
  <c r="P252" i="60"/>
  <c r="J252" i="60"/>
  <c r="H252" i="60"/>
  <c r="K252" i="60" s="1"/>
  <c r="L252" i="60" s="1"/>
  <c r="F252" i="60"/>
  <c r="P251" i="60"/>
  <c r="K251" i="60"/>
  <c r="L251" i="60" s="1"/>
  <c r="M251" i="60" s="1"/>
  <c r="J251" i="60"/>
  <c r="H251" i="60"/>
  <c r="F251" i="60"/>
  <c r="P250" i="60"/>
  <c r="J250" i="60"/>
  <c r="H250" i="60"/>
  <c r="K250" i="60" s="1"/>
  <c r="L250" i="60" s="1"/>
  <c r="F250" i="60"/>
  <c r="P249" i="60"/>
  <c r="K249" i="60"/>
  <c r="L249" i="60" s="1"/>
  <c r="M249" i="60" s="1"/>
  <c r="J249" i="60"/>
  <c r="H249" i="60"/>
  <c r="F249" i="60"/>
  <c r="P248" i="60"/>
  <c r="J248" i="60"/>
  <c r="H248" i="60"/>
  <c r="K248" i="60" s="1"/>
  <c r="L248" i="60" s="1"/>
  <c r="F248" i="60"/>
  <c r="P247" i="60"/>
  <c r="K247" i="60"/>
  <c r="L247" i="60" s="1"/>
  <c r="M247" i="60" s="1"/>
  <c r="J247" i="60"/>
  <c r="H247" i="60"/>
  <c r="F247" i="60"/>
  <c r="P246" i="60"/>
  <c r="J246" i="60"/>
  <c r="H246" i="60"/>
  <c r="K246" i="60" s="1"/>
  <c r="L246" i="60" s="1"/>
  <c r="F246" i="60"/>
  <c r="P245" i="60"/>
  <c r="K245" i="60"/>
  <c r="L245" i="60" s="1"/>
  <c r="M245" i="60" s="1"/>
  <c r="J245" i="60"/>
  <c r="H245" i="60"/>
  <c r="F245" i="60"/>
  <c r="P244" i="60"/>
  <c r="J244" i="60"/>
  <c r="H244" i="60"/>
  <c r="K244" i="60" s="1"/>
  <c r="L244" i="60" s="1"/>
  <c r="F244" i="60"/>
  <c r="P243" i="60"/>
  <c r="K243" i="60"/>
  <c r="L243" i="60" s="1"/>
  <c r="M243" i="60" s="1"/>
  <c r="J243" i="60"/>
  <c r="H243" i="60"/>
  <c r="F243" i="60"/>
  <c r="P242" i="60"/>
  <c r="J242" i="60"/>
  <c r="H242" i="60"/>
  <c r="K242" i="60" s="1"/>
  <c r="L242" i="60" s="1"/>
  <c r="F242" i="60"/>
  <c r="P241" i="60"/>
  <c r="J241" i="60"/>
  <c r="H241" i="60"/>
  <c r="K241" i="60" s="1"/>
  <c r="L241" i="60" s="1"/>
  <c r="M241" i="60" s="1"/>
  <c r="F241" i="60"/>
  <c r="P240" i="60"/>
  <c r="J240" i="60"/>
  <c r="H240" i="60"/>
  <c r="K240" i="60" s="1"/>
  <c r="L240" i="60" s="1"/>
  <c r="M240" i="60" s="1"/>
  <c r="F240" i="60"/>
  <c r="P239" i="60"/>
  <c r="J239" i="60"/>
  <c r="H239" i="60"/>
  <c r="K239" i="60" s="1"/>
  <c r="L239" i="60" s="1"/>
  <c r="F239" i="60"/>
  <c r="P238" i="60"/>
  <c r="K238" i="60"/>
  <c r="L238" i="60" s="1"/>
  <c r="J238" i="60"/>
  <c r="H238" i="60"/>
  <c r="F238" i="60"/>
  <c r="P237" i="60"/>
  <c r="K237" i="60"/>
  <c r="J237" i="60"/>
  <c r="H237" i="60"/>
  <c r="F237" i="60"/>
  <c r="P236" i="60"/>
  <c r="J236" i="60"/>
  <c r="H236" i="60"/>
  <c r="K236" i="60" s="1"/>
  <c r="F236" i="60"/>
  <c r="P235" i="60"/>
  <c r="J235" i="60"/>
  <c r="H235" i="60"/>
  <c r="K235" i="60" s="1"/>
  <c r="F235" i="60"/>
  <c r="P234" i="60"/>
  <c r="J234" i="60"/>
  <c r="H234" i="60"/>
  <c r="K234" i="60" s="1"/>
  <c r="F234" i="60"/>
  <c r="P233" i="60"/>
  <c r="J233" i="60"/>
  <c r="H233" i="60"/>
  <c r="K233" i="60" s="1"/>
  <c r="L233" i="60" s="1"/>
  <c r="F233" i="60"/>
  <c r="P232" i="60"/>
  <c r="J232" i="60"/>
  <c r="H232" i="60"/>
  <c r="K232" i="60" s="1"/>
  <c r="L232" i="60" s="1"/>
  <c r="F232" i="60"/>
  <c r="P231" i="60"/>
  <c r="J231" i="60"/>
  <c r="H231" i="60"/>
  <c r="K231" i="60" s="1"/>
  <c r="L231" i="60" s="1"/>
  <c r="F231" i="60"/>
  <c r="P230" i="60"/>
  <c r="J230" i="60"/>
  <c r="H230" i="60"/>
  <c r="K230" i="60" s="1"/>
  <c r="L230" i="60" s="1"/>
  <c r="F230" i="60"/>
  <c r="P229" i="60"/>
  <c r="J229" i="60"/>
  <c r="H229" i="60"/>
  <c r="K229" i="60" s="1"/>
  <c r="L229" i="60" s="1"/>
  <c r="F229" i="60"/>
  <c r="P228" i="60"/>
  <c r="J228" i="60"/>
  <c r="H228" i="60"/>
  <c r="K228" i="60" s="1"/>
  <c r="F228" i="60"/>
  <c r="P227" i="60"/>
  <c r="J227" i="60"/>
  <c r="H227" i="60"/>
  <c r="K227" i="60" s="1"/>
  <c r="F227" i="60"/>
  <c r="P226" i="60"/>
  <c r="J226" i="60"/>
  <c r="H226" i="60"/>
  <c r="K226" i="60" s="1"/>
  <c r="F226" i="60"/>
  <c r="P225" i="60"/>
  <c r="K225" i="60"/>
  <c r="L225" i="60" s="1"/>
  <c r="J225" i="60"/>
  <c r="H225" i="60"/>
  <c r="F225" i="60"/>
  <c r="P224" i="60"/>
  <c r="J224" i="60"/>
  <c r="H224" i="60"/>
  <c r="K224" i="60" s="1"/>
  <c r="L224" i="60" s="1"/>
  <c r="F224" i="60"/>
  <c r="P223" i="60"/>
  <c r="J223" i="60"/>
  <c r="H223" i="60"/>
  <c r="K223" i="60" s="1"/>
  <c r="L223" i="60" s="1"/>
  <c r="F223" i="60"/>
  <c r="P222" i="60"/>
  <c r="J222" i="60"/>
  <c r="H222" i="60"/>
  <c r="K222" i="60" s="1"/>
  <c r="L222" i="60" s="1"/>
  <c r="F222" i="60"/>
  <c r="P221" i="60"/>
  <c r="K221" i="60"/>
  <c r="J221" i="60"/>
  <c r="H221" i="60"/>
  <c r="F221" i="60"/>
  <c r="P220" i="60"/>
  <c r="J220" i="60"/>
  <c r="H220" i="60"/>
  <c r="K220" i="60" s="1"/>
  <c r="F220" i="60"/>
  <c r="P219" i="60"/>
  <c r="J219" i="60"/>
  <c r="H219" i="60"/>
  <c r="K219" i="60" s="1"/>
  <c r="F219" i="60"/>
  <c r="P218" i="60"/>
  <c r="J218" i="60"/>
  <c r="H218" i="60"/>
  <c r="K218" i="60" s="1"/>
  <c r="F218" i="60"/>
  <c r="P217" i="60"/>
  <c r="J217" i="60"/>
  <c r="H217" i="60"/>
  <c r="K217" i="60" s="1"/>
  <c r="L217" i="60" s="1"/>
  <c r="F217" i="60"/>
  <c r="P216" i="60"/>
  <c r="J216" i="60"/>
  <c r="H216" i="60"/>
  <c r="K216" i="60" s="1"/>
  <c r="L216" i="60" s="1"/>
  <c r="F216" i="60"/>
  <c r="P215" i="60"/>
  <c r="J215" i="60"/>
  <c r="H215" i="60"/>
  <c r="K215" i="60" s="1"/>
  <c r="L215" i="60" s="1"/>
  <c r="F215" i="60"/>
  <c r="P214" i="60"/>
  <c r="J214" i="60"/>
  <c r="H214" i="60"/>
  <c r="K214" i="60" s="1"/>
  <c r="L214" i="60" s="1"/>
  <c r="F214" i="60"/>
  <c r="P213" i="60"/>
  <c r="J213" i="60"/>
  <c r="H213" i="60"/>
  <c r="K213" i="60" s="1"/>
  <c r="L213" i="60" s="1"/>
  <c r="F213" i="60"/>
  <c r="P212" i="60"/>
  <c r="J212" i="60"/>
  <c r="H212" i="60"/>
  <c r="K212" i="60" s="1"/>
  <c r="F212" i="60"/>
  <c r="P211" i="60"/>
  <c r="J211" i="60"/>
  <c r="H211" i="60"/>
  <c r="K211" i="60" s="1"/>
  <c r="F211" i="60"/>
  <c r="P210" i="60"/>
  <c r="J210" i="60"/>
  <c r="H210" i="60"/>
  <c r="K210" i="60" s="1"/>
  <c r="F210" i="60"/>
  <c r="P209" i="60"/>
  <c r="K209" i="60"/>
  <c r="L209" i="60" s="1"/>
  <c r="J209" i="60"/>
  <c r="H209" i="60"/>
  <c r="F209" i="60"/>
  <c r="P208" i="60"/>
  <c r="K208" i="60"/>
  <c r="J208" i="60"/>
  <c r="H208" i="60"/>
  <c r="F208" i="60"/>
  <c r="P207" i="60"/>
  <c r="J207" i="60"/>
  <c r="H207" i="60"/>
  <c r="K207" i="60" s="1"/>
  <c r="F207" i="60"/>
  <c r="P206" i="60"/>
  <c r="J206" i="60"/>
  <c r="H206" i="60"/>
  <c r="K206" i="60" s="1"/>
  <c r="F206" i="60"/>
  <c r="P205" i="60"/>
  <c r="J205" i="60"/>
  <c r="H205" i="60"/>
  <c r="K205" i="60" s="1"/>
  <c r="L205" i="60" s="1"/>
  <c r="F205" i="60"/>
  <c r="P204" i="60"/>
  <c r="J204" i="60"/>
  <c r="H204" i="60"/>
  <c r="K204" i="60" s="1"/>
  <c r="L204" i="60" s="1"/>
  <c r="F204" i="60"/>
  <c r="P203" i="60"/>
  <c r="J203" i="60"/>
  <c r="H203" i="60"/>
  <c r="K203" i="60" s="1"/>
  <c r="F203" i="60"/>
  <c r="P202" i="60"/>
  <c r="J202" i="60"/>
  <c r="H202" i="60"/>
  <c r="K202" i="60" s="1"/>
  <c r="F202" i="60"/>
  <c r="P201" i="60"/>
  <c r="K201" i="60"/>
  <c r="L201" i="60" s="1"/>
  <c r="J201" i="60"/>
  <c r="H201" i="60"/>
  <c r="F201" i="60"/>
  <c r="P200" i="60"/>
  <c r="K200" i="60"/>
  <c r="J200" i="60"/>
  <c r="H200" i="60"/>
  <c r="F200" i="60"/>
  <c r="P199" i="60"/>
  <c r="J199" i="60"/>
  <c r="H199" i="60"/>
  <c r="K199" i="60" s="1"/>
  <c r="F199" i="60"/>
  <c r="P198" i="60"/>
  <c r="J198" i="60"/>
  <c r="H198" i="60"/>
  <c r="K198" i="60" s="1"/>
  <c r="F198" i="60"/>
  <c r="P197" i="60"/>
  <c r="J197" i="60"/>
  <c r="H197" i="60"/>
  <c r="K197" i="60" s="1"/>
  <c r="L197" i="60" s="1"/>
  <c r="F197" i="60"/>
  <c r="P196" i="60"/>
  <c r="J196" i="60"/>
  <c r="H196" i="60"/>
  <c r="K196" i="60" s="1"/>
  <c r="L196" i="60" s="1"/>
  <c r="F196" i="60"/>
  <c r="P178" i="60"/>
  <c r="J178" i="60"/>
  <c r="H178" i="60"/>
  <c r="K178" i="60" s="1"/>
  <c r="F178" i="60"/>
  <c r="P115" i="60"/>
  <c r="J115" i="60"/>
  <c r="H115" i="60"/>
  <c r="K115" i="60" s="1"/>
  <c r="F115" i="60"/>
  <c r="P114" i="60"/>
  <c r="L114" i="60"/>
  <c r="J114" i="60"/>
  <c r="H114" i="60"/>
  <c r="K114" i="60" s="1"/>
  <c r="F114" i="60"/>
  <c r="P113" i="60"/>
  <c r="J113" i="60"/>
  <c r="H113" i="60"/>
  <c r="K113" i="60" s="1"/>
  <c r="F113" i="60"/>
  <c r="L113" i="60" s="1"/>
  <c r="P112" i="60"/>
  <c r="J112" i="60"/>
  <c r="H112" i="60"/>
  <c r="K112" i="60" s="1"/>
  <c r="F112" i="60"/>
  <c r="P111" i="60"/>
  <c r="J111" i="60"/>
  <c r="H111" i="60"/>
  <c r="K111" i="60" s="1"/>
  <c r="F111" i="60"/>
  <c r="P110" i="60"/>
  <c r="J110" i="60"/>
  <c r="H110" i="60"/>
  <c r="K110" i="60" s="1"/>
  <c r="L110" i="60" s="1"/>
  <c r="F110" i="60"/>
  <c r="P109" i="60"/>
  <c r="J109" i="60"/>
  <c r="H109" i="60"/>
  <c r="K109" i="60" s="1"/>
  <c r="L109" i="60" s="1"/>
  <c r="F109" i="60"/>
  <c r="P108" i="60"/>
  <c r="J108" i="60"/>
  <c r="H108" i="60"/>
  <c r="K108" i="60" s="1"/>
  <c r="F108" i="60"/>
  <c r="P107" i="60"/>
  <c r="J107" i="60"/>
  <c r="H107" i="60"/>
  <c r="K107" i="60" s="1"/>
  <c r="F107" i="60"/>
  <c r="P106" i="60"/>
  <c r="L106" i="60"/>
  <c r="J106" i="60"/>
  <c r="H106" i="60"/>
  <c r="K106" i="60" s="1"/>
  <c r="F106" i="60"/>
  <c r="P105" i="60"/>
  <c r="J105" i="60"/>
  <c r="H105" i="60"/>
  <c r="K105" i="60" s="1"/>
  <c r="F105" i="60"/>
  <c r="L105" i="60" s="1"/>
  <c r="P104" i="60"/>
  <c r="J104" i="60"/>
  <c r="H104" i="60"/>
  <c r="K104" i="60" s="1"/>
  <c r="F104" i="60"/>
  <c r="P103" i="60"/>
  <c r="J103" i="60"/>
  <c r="H103" i="60"/>
  <c r="K103" i="60" s="1"/>
  <c r="F103" i="60"/>
  <c r="P102" i="60"/>
  <c r="J102" i="60"/>
  <c r="H102" i="60"/>
  <c r="K102" i="60" s="1"/>
  <c r="L102" i="60" s="1"/>
  <c r="F102" i="60"/>
  <c r="P101" i="60"/>
  <c r="J101" i="60"/>
  <c r="H101" i="60"/>
  <c r="K101" i="60" s="1"/>
  <c r="L101" i="60" s="1"/>
  <c r="F101" i="60"/>
  <c r="P100" i="60"/>
  <c r="J100" i="60"/>
  <c r="H100" i="60"/>
  <c r="K100" i="60" s="1"/>
  <c r="F100" i="60"/>
  <c r="P99" i="60"/>
  <c r="J99" i="60"/>
  <c r="H99" i="60"/>
  <c r="K99" i="60" s="1"/>
  <c r="F99" i="60"/>
  <c r="P98" i="60"/>
  <c r="L98" i="60"/>
  <c r="J98" i="60"/>
  <c r="H98" i="60"/>
  <c r="K98" i="60" s="1"/>
  <c r="F98" i="60"/>
  <c r="P97" i="60"/>
  <c r="J97" i="60"/>
  <c r="H97" i="60"/>
  <c r="K97" i="60" s="1"/>
  <c r="F97" i="60"/>
  <c r="L97" i="60" s="1"/>
  <c r="P96" i="60"/>
  <c r="J96" i="60"/>
  <c r="H96" i="60"/>
  <c r="K96" i="60" s="1"/>
  <c r="F96" i="60"/>
  <c r="P95" i="60"/>
  <c r="J95" i="60"/>
  <c r="H95" i="60"/>
  <c r="K95" i="60" s="1"/>
  <c r="F95" i="60"/>
  <c r="P94" i="60"/>
  <c r="J94" i="60"/>
  <c r="H94" i="60"/>
  <c r="K94" i="60" s="1"/>
  <c r="L94" i="60" s="1"/>
  <c r="F94" i="60"/>
  <c r="P93" i="60"/>
  <c r="J93" i="60"/>
  <c r="H93" i="60"/>
  <c r="K93" i="60" s="1"/>
  <c r="L93" i="60" s="1"/>
  <c r="F93" i="60"/>
  <c r="P92" i="60"/>
  <c r="J92" i="60"/>
  <c r="H92" i="60"/>
  <c r="K92" i="60" s="1"/>
  <c r="F92" i="60"/>
  <c r="P91" i="60"/>
  <c r="J91" i="60"/>
  <c r="H91" i="60"/>
  <c r="K91" i="60" s="1"/>
  <c r="F91" i="60"/>
  <c r="P90" i="60"/>
  <c r="L90" i="60"/>
  <c r="J90" i="60"/>
  <c r="H90" i="60"/>
  <c r="K90" i="60" s="1"/>
  <c r="F90" i="60"/>
  <c r="P89" i="60"/>
  <c r="J89" i="60"/>
  <c r="H89" i="60"/>
  <c r="K89" i="60" s="1"/>
  <c r="F89" i="60"/>
  <c r="L89" i="60" s="1"/>
  <c r="P88" i="60"/>
  <c r="J88" i="60"/>
  <c r="H88" i="60"/>
  <c r="K88" i="60" s="1"/>
  <c r="F88" i="60"/>
  <c r="P87" i="60"/>
  <c r="J87" i="60"/>
  <c r="H87" i="60"/>
  <c r="K87" i="60" s="1"/>
  <c r="F87" i="60"/>
  <c r="P86" i="60"/>
  <c r="J86" i="60"/>
  <c r="H86" i="60"/>
  <c r="K86" i="60" s="1"/>
  <c r="L86" i="60" s="1"/>
  <c r="F86" i="60"/>
  <c r="P85" i="60"/>
  <c r="J85" i="60"/>
  <c r="H85" i="60"/>
  <c r="K85" i="60" s="1"/>
  <c r="L85" i="60" s="1"/>
  <c r="F85" i="60"/>
  <c r="P84" i="60"/>
  <c r="J84" i="60"/>
  <c r="H84" i="60"/>
  <c r="K84" i="60" s="1"/>
  <c r="F84" i="60"/>
  <c r="P83" i="60"/>
  <c r="J83" i="60"/>
  <c r="H83" i="60"/>
  <c r="K83" i="60" s="1"/>
  <c r="F83" i="60"/>
  <c r="P82" i="60"/>
  <c r="L82" i="60"/>
  <c r="M82" i="60" s="1"/>
  <c r="J82" i="60"/>
  <c r="H82" i="60"/>
  <c r="K82" i="60" s="1"/>
  <c r="F82" i="60"/>
  <c r="P81" i="60"/>
  <c r="J81" i="60"/>
  <c r="H81" i="60"/>
  <c r="K81" i="60" s="1"/>
  <c r="L81" i="60" s="1"/>
  <c r="F81" i="60"/>
  <c r="P80" i="60"/>
  <c r="J80" i="60"/>
  <c r="H80" i="60"/>
  <c r="K80" i="60" s="1"/>
  <c r="F80" i="60"/>
  <c r="L80" i="60" s="1"/>
  <c r="M80" i="60" s="1"/>
  <c r="P79" i="60"/>
  <c r="J79" i="60"/>
  <c r="H79" i="60"/>
  <c r="K79" i="60" s="1"/>
  <c r="F79" i="60"/>
  <c r="P78" i="60"/>
  <c r="J78" i="60"/>
  <c r="H78" i="60"/>
  <c r="K78" i="60" s="1"/>
  <c r="L78" i="60" s="1"/>
  <c r="M78" i="60" s="1"/>
  <c r="F78" i="60"/>
  <c r="P77" i="60"/>
  <c r="J77" i="60"/>
  <c r="H77" i="60"/>
  <c r="K77" i="60" s="1"/>
  <c r="L77" i="60" s="1"/>
  <c r="F77" i="60"/>
  <c r="P76" i="60"/>
  <c r="J76" i="60"/>
  <c r="H76" i="60"/>
  <c r="K76" i="60" s="1"/>
  <c r="L76" i="60" s="1"/>
  <c r="F76" i="60"/>
  <c r="P75" i="60"/>
  <c r="J75" i="60"/>
  <c r="H75" i="60"/>
  <c r="K75" i="60" s="1"/>
  <c r="F75" i="60"/>
  <c r="P74" i="60"/>
  <c r="L74" i="60"/>
  <c r="J74" i="60"/>
  <c r="H74" i="60"/>
  <c r="K74" i="60" s="1"/>
  <c r="F74" i="60"/>
  <c r="P73" i="60"/>
  <c r="J73" i="60"/>
  <c r="H73" i="60"/>
  <c r="K73" i="60" s="1"/>
  <c r="L73" i="60" s="1"/>
  <c r="F73" i="60"/>
  <c r="P72" i="60"/>
  <c r="J72" i="60"/>
  <c r="H72" i="60"/>
  <c r="K72" i="60" s="1"/>
  <c r="F72" i="60"/>
  <c r="L72" i="60" s="1"/>
  <c r="P71" i="60"/>
  <c r="J71" i="60"/>
  <c r="H71" i="60"/>
  <c r="K71" i="60" s="1"/>
  <c r="F71" i="60"/>
  <c r="P70" i="60"/>
  <c r="J70" i="60"/>
  <c r="H70" i="60"/>
  <c r="K70" i="60" s="1"/>
  <c r="L70" i="60" s="1"/>
  <c r="M70" i="60" s="1"/>
  <c r="F70" i="60"/>
  <c r="P69" i="60"/>
  <c r="J69" i="60"/>
  <c r="H69" i="60"/>
  <c r="K69" i="60" s="1"/>
  <c r="L69" i="60" s="1"/>
  <c r="F69" i="60"/>
  <c r="P68" i="60"/>
  <c r="J68" i="60"/>
  <c r="H68" i="60"/>
  <c r="K68" i="60" s="1"/>
  <c r="L68" i="60" s="1"/>
  <c r="M68" i="60" s="1"/>
  <c r="F68" i="60"/>
  <c r="P67" i="60"/>
  <c r="J67" i="60"/>
  <c r="H67" i="60"/>
  <c r="K67" i="60" s="1"/>
  <c r="F67" i="60"/>
  <c r="P66" i="60"/>
  <c r="L66" i="60"/>
  <c r="J66" i="60"/>
  <c r="H66" i="60"/>
  <c r="K66" i="60" s="1"/>
  <c r="F66" i="60"/>
  <c r="P65" i="60"/>
  <c r="J65" i="60"/>
  <c r="H65" i="60"/>
  <c r="K65" i="60" s="1"/>
  <c r="L65" i="60" s="1"/>
  <c r="F65" i="60"/>
  <c r="P64" i="60"/>
  <c r="J64" i="60"/>
  <c r="H64" i="60"/>
  <c r="K64" i="60" s="1"/>
  <c r="F64" i="60"/>
  <c r="L64" i="60" s="1"/>
  <c r="P63" i="60"/>
  <c r="J63" i="60"/>
  <c r="H63" i="60"/>
  <c r="K63" i="60" s="1"/>
  <c r="F63" i="60"/>
  <c r="P62" i="60"/>
  <c r="L62" i="60"/>
  <c r="J62" i="60"/>
  <c r="H62" i="60"/>
  <c r="K62" i="60" s="1"/>
  <c r="F62" i="60"/>
  <c r="P61" i="60"/>
  <c r="J61" i="60"/>
  <c r="H61" i="60"/>
  <c r="K61" i="60" s="1"/>
  <c r="L61" i="60" s="1"/>
  <c r="F61" i="60"/>
  <c r="P60" i="60"/>
  <c r="J60" i="60"/>
  <c r="H60" i="60"/>
  <c r="K60" i="60" s="1"/>
  <c r="F60" i="60"/>
  <c r="P59" i="60"/>
  <c r="J59" i="60"/>
  <c r="H59" i="60"/>
  <c r="K59" i="60" s="1"/>
  <c r="F59" i="60"/>
  <c r="P58" i="60"/>
  <c r="J58" i="60"/>
  <c r="H58" i="60"/>
  <c r="K58" i="60" s="1"/>
  <c r="L58" i="60" s="1"/>
  <c r="F58" i="60"/>
  <c r="P57" i="60"/>
  <c r="J57" i="60"/>
  <c r="H57" i="60"/>
  <c r="K57" i="60" s="1"/>
  <c r="L57" i="60" s="1"/>
  <c r="F57" i="60"/>
  <c r="P56" i="60"/>
  <c r="J56" i="60"/>
  <c r="H56" i="60"/>
  <c r="K56" i="60" s="1"/>
  <c r="F56" i="60"/>
  <c r="L56" i="60" s="1"/>
  <c r="M56" i="60" s="1"/>
  <c r="P55" i="60"/>
  <c r="J55" i="60"/>
  <c r="H55" i="60"/>
  <c r="K55" i="60" s="1"/>
  <c r="F55" i="60"/>
  <c r="P54" i="60"/>
  <c r="J54" i="60"/>
  <c r="H54" i="60"/>
  <c r="K54" i="60" s="1"/>
  <c r="L54" i="60" s="1"/>
  <c r="M54" i="60" s="1"/>
  <c r="F54" i="60"/>
  <c r="P53" i="60"/>
  <c r="J53" i="60"/>
  <c r="H53" i="60"/>
  <c r="K53" i="60" s="1"/>
  <c r="L53" i="60" s="1"/>
  <c r="F53" i="60"/>
  <c r="P52" i="60"/>
  <c r="J52" i="60"/>
  <c r="H52" i="60"/>
  <c r="K52" i="60" s="1"/>
  <c r="L52" i="60" s="1"/>
  <c r="F52" i="60"/>
  <c r="P51" i="60"/>
  <c r="J51" i="60"/>
  <c r="H51" i="60"/>
  <c r="K51" i="60" s="1"/>
  <c r="F51" i="60"/>
  <c r="P50" i="60"/>
  <c r="L50" i="60"/>
  <c r="J50" i="60"/>
  <c r="H50" i="60"/>
  <c r="K50" i="60" s="1"/>
  <c r="F50" i="60"/>
  <c r="P49" i="60"/>
  <c r="J49" i="60"/>
  <c r="H49" i="60"/>
  <c r="K49" i="60" s="1"/>
  <c r="L49" i="60" s="1"/>
  <c r="F49" i="60"/>
  <c r="P48" i="60"/>
  <c r="J48" i="60"/>
  <c r="H48" i="60"/>
  <c r="K48" i="60" s="1"/>
  <c r="F48" i="60"/>
  <c r="L48" i="60" s="1"/>
  <c r="P47" i="60"/>
  <c r="J47" i="60"/>
  <c r="H47" i="60"/>
  <c r="K47" i="60" s="1"/>
  <c r="F47" i="60"/>
  <c r="P46" i="60"/>
  <c r="J46" i="60"/>
  <c r="H46" i="60"/>
  <c r="K46" i="60" s="1"/>
  <c r="L46" i="60" s="1"/>
  <c r="M46" i="60" s="1"/>
  <c r="F46" i="60"/>
  <c r="P45" i="60"/>
  <c r="J45" i="60"/>
  <c r="H45" i="60"/>
  <c r="K45" i="60" s="1"/>
  <c r="L45" i="60" s="1"/>
  <c r="F45" i="60"/>
  <c r="P44" i="60"/>
  <c r="J44" i="60"/>
  <c r="H44" i="60"/>
  <c r="K44" i="60" s="1"/>
  <c r="L44" i="60" s="1"/>
  <c r="M44" i="60" s="1"/>
  <c r="F44" i="60"/>
  <c r="P43" i="60"/>
  <c r="J43" i="60"/>
  <c r="H43" i="60"/>
  <c r="K43" i="60" s="1"/>
  <c r="F43" i="60"/>
  <c r="P42" i="60"/>
  <c r="J42" i="60"/>
  <c r="H42" i="60"/>
  <c r="K42" i="60" s="1"/>
  <c r="L42" i="60" s="1"/>
  <c r="M42" i="60" s="1"/>
  <c r="F42" i="60"/>
  <c r="P41" i="60"/>
  <c r="K41" i="60"/>
  <c r="J41" i="60"/>
  <c r="H41" i="60"/>
  <c r="F41" i="60"/>
  <c r="L41" i="60" s="1"/>
  <c r="P40" i="60"/>
  <c r="J40" i="60"/>
  <c r="H40" i="60"/>
  <c r="K40" i="60" s="1"/>
  <c r="F40" i="60"/>
  <c r="P39" i="60"/>
  <c r="J39" i="60"/>
  <c r="H39" i="60"/>
  <c r="K39" i="60" s="1"/>
  <c r="F39" i="60"/>
  <c r="P38" i="60"/>
  <c r="K38" i="60"/>
  <c r="L38" i="60" s="1"/>
  <c r="J38" i="60"/>
  <c r="H38" i="60"/>
  <c r="F38" i="60"/>
  <c r="P37" i="60"/>
  <c r="J37" i="60"/>
  <c r="H37" i="60"/>
  <c r="K37" i="60" s="1"/>
  <c r="F37" i="60"/>
  <c r="L37" i="60" s="1"/>
  <c r="P36" i="60"/>
  <c r="J36" i="60"/>
  <c r="H36" i="60"/>
  <c r="K36" i="60" s="1"/>
  <c r="F36" i="60"/>
  <c r="P35" i="60"/>
  <c r="J35" i="60"/>
  <c r="H35" i="60"/>
  <c r="K35" i="60" s="1"/>
  <c r="F35" i="60"/>
  <c r="P34" i="60"/>
  <c r="J34" i="60"/>
  <c r="H34" i="60"/>
  <c r="K34" i="60" s="1"/>
  <c r="L34" i="60" s="1"/>
  <c r="F34" i="60"/>
  <c r="P33" i="60"/>
  <c r="K33" i="60"/>
  <c r="J33" i="60"/>
  <c r="H33" i="60"/>
  <c r="F33" i="60"/>
  <c r="L33" i="60" s="1"/>
  <c r="P32" i="60"/>
  <c r="J32" i="60"/>
  <c r="H32" i="60"/>
  <c r="K32" i="60" s="1"/>
  <c r="F32" i="60"/>
  <c r="P31" i="60"/>
  <c r="J31" i="60"/>
  <c r="H31" i="60"/>
  <c r="K31" i="60" s="1"/>
  <c r="F31" i="60"/>
  <c r="P30" i="60"/>
  <c r="J30" i="60"/>
  <c r="H30" i="60"/>
  <c r="K30" i="60" s="1"/>
  <c r="F30" i="60"/>
  <c r="P29" i="60"/>
  <c r="J29" i="60"/>
  <c r="H29" i="60"/>
  <c r="K29" i="60" s="1"/>
  <c r="F29" i="60"/>
  <c r="P28" i="60"/>
  <c r="J28" i="60"/>
  <c r="H28" i="60"/>
  <c r="K28" i="60" s="1"/>
  <c r="F28" i="60"/>
  <c r="P27" i="60"/>
  <c r="J27" i="60"/>
  <c r="H27" i="60"/>
  <c r="K27" i="60" s="1"/>
  <c r="F27" i="60"/>
  <c r="P26" i="60"/>
  <c r="J26" i="60"/>
  <c r="H26" i="60"/>
  <c r="K26" i="60" s="1"/>
  <c r="F26" i="60"/>
  <c r="P25" i="60"/>
  <c r="J25" i="60"/>
  <c r="H25" i="60"/>
  <c r="K25" i="60" s="1"/>
  <c r="F25" i="60"/>
  <c r="P24" i="60"/>
  <c r="J24" i="60"/>
  <c r="H24" i="60"/>
  <c r="K24" i="60" s="1"/>
  <c r="F24" i="60"/>
  <c r="P23" i="60"/>
  <c r="J23" i="60"/>
  <c r="H23" i="60"/>
  <c r="K23" i="60" s="1"/>
  <c r="F23" i="60"/>
  <c r="P22" i="60"/>
  <c r="J22" i="60"/>
  <c r="H22" i="60"/>
  <c r="K22" i="60" s="1"/>
  <c r="L22" i="60" s="1"/>
  <c r="F22" i="60"/>
  <c r="P21" i="60"/>
  <c r="J21" i="60"/>
  <c r="H21" i="60"/>
  <c r="K21" i="60" s="1"/>
  <c r="L21" i="60" s="1"/>
  <c r="F21" i="60"/>
  <c r="P20" i="60"/>
  <c r="J20" i="60"/>
  <c r="H20" i="60"/>
  <c r="K20" i="60" s="1"/>
  <c r="L20" i="60" s="1"/>
  <c r="F20" i="60"/>
  <c r="P19" i="60"/>
  <c r="J19" i="60"/>
  <c r="H19" i="60"/>
  <c r="K19" i="60" s="1"/>
  <c r="L19" i="60" s="1"/>
  <c r="F19" i="60"/>
  <c r="P18" i="60"/>
  <c r="J18" i="60"/>
  <c r="H18" i="60"/>
  <c r="K18" i="60" s="1"/>
  <c r="F18" i="60"/>
  <c r="F179" i="60"/>
  <c r="F180" i="60"/>
  <c r="F181" i="60"/>
  <c r="F182" i="60"/>
  <c r="F183" i="60"/>
  <c r="J116" i="60"/>
  <c r="M246" i="60" l="1"/>
  <c r="N246" i="60"/>
  <c r="M254" i="60"/>
  <c r="N254" i="60"/>
  <c r="M262" i="60"/>
  <c r="N262" i="60"/>
  <c r="M270" i="60"/>
  <c r="N270" i="60"/>
  <c r="M278" i="60"/>
  <c r="N278" i="60"/>
  <c r="M286" i="60"/>
  <c r="N286" i="60"/>
  <c r="M293" i="60"/>
  <c r="N293" i="60"/>
  <c r="M248" i="60"/>
  <c r="N248" i="60"/>
  <c r="M256" i="60"/>
  <c r="N256" i="60"/>
  <c r="M264" i="60"/>
  <c r="N264" i="60"/>
  <c r="M272" i="60"/>
  <c r="N272" i="60"/>
  <c r="M280" i="60"/>
  <c r="N280" i="60"/>
  <c r="M288" i="60"/>
  <c r="N288" i="60"/>
  <c r="L60" i="60"/>
  <c r="M242" i="60"/>
  <c r="N242" i="60" s="1"/>
  <c r="M250" i="60"/>
  <c r="N250" i="60" s="1"/>
  <c r="M258" i="60"/>
  <c r="N258" i="60" s="1"/>
  <c r="M266" i="60"/>
  <c r="N266" i="60" s="1"/>
  <c r="M274" i="60"/>
  <c r="N274" i="60" s="1"/>
  <c r="M282" i="60"/>
  <c r="N282" i="60" s="1"/>
  <c r="L18" i="60"/>
  <c r="M244" i="60"/>
  <c r="N244" i="60"/>
  <c r="M252" i="60"/>
  <c r="N252" i="60"/>
  <c r="M260" i="60"/>
  <c r="N260" i="60"/>
  <c r="M268" i="60"/>
  <c r="N268" i="60"/>
  <c r="M276" i="60"/>
  <c r="N276" i="60"/>
  <c r="M284" i="60"/>
  <c r="N284" i="60"/>
  <c r="M291" i="60"/>
  <c r="N291" i="60"/>
  <c r="N294" i="60"/>
  <c r="N298" i="60"/>
  <c r="N302" i="60"/>
  <c r="N306" i="60"/>
  <c r="M337" i="60"/>
  <c r="N337" i="60"/>
  <c r="M350" i="60"/>
  <c r="N350" i="60"/>
  <c r="M351" i="60"/>
  <c r="N351" i="60"/>
  <c r="M364" i="60"/>
  <c r="N364" i="60"/>
  <c r="N378" i="60"/>
  <c r="M380" i="60"/>
  <c r="N380" i="60" s="1"/>
  <c r="M405" i="60"/>
  <c r="N405" i="60" s="1"/>
  <c r="L35" i="60"/>
  <c r="L36" i="60"/>
  <c r="L43" i="60"/>
  <c r="L51" i="60"/>
  <c r="L59" i="60"/>
  <c r="L67" i="60"/>
  <c r="L75" i="60"/>
  <c r="L83" i="60"/>
  <c r="L84" i="60"/>
  <c r="L91" i="60"/>
  <c r="L92" i="60"/>
  <c r="L99" i="60"/>
  <c r="L100" i="60"/>
  <c r="L107" i="60"/>
  <c r="L108" i="60"/>
  <c r="L115" i="60"/>
  <c r="L178" i="60"/>
  <c r="L200" i="60"/>
  <c r="L202" i="60"/>
  <c r="L203" i="60"/>
  <c r="L208" i="60"/>
  <c r="L210" i="60"/>
  <c r="L211" i="60"/>
  <c r="L212" i="60"/>
  <c r="L221" i="60"/>
  <c r="L226" i="60"/>
  <c r="L227" i="60"/>
  <c r="L228" i="60"/>
  <c r="L237" i="60"/>
  <c r="M289" i="60"/>
  <c r="N289" i="60"/>
  <c r="L292" i="60"/>
  <c r="M295" i="60"/>
  <c r="N295" i="60" s="1"/>
  <c r="M299" i="60"/>
  <c r="N299" i="60" s="1"/>
  <c r="M303" i="60"/>
  <c r="N303" i="60" s="1"/>
  <c r="M307" i="60"/>
  <c r="N307" i="60" s="1"/>
  <c r="N368" i="60"/>
  <c r="M374" i="60"/>
  <c r="N374" i="60"/>
  <c r="N384" i="60"/>
  <c r="L487" i="60"/>
  <c r="L498" i="60"/>
  <c r="M287" i="60"/>
  <c r="N287" i="60"/>
  <c r="M333" i="60"/>
  <c r="N333" i="60"/>
  <c r="M358" i="60"/>
  <c r="N358" i="60"/>
  <c r="M359" i="60"/>
  <c r="N359" i="60"/>
  <c r="M372" i="60"/>
  <c r="N372" i="60"/>
  <c r="M393" i="60"/>
  <c r="N393" i="60"/>
  <c r="L532" i="60"/>
  <c r="L23" i="60"/>
  <c r="L24" i="60"/>
  <c r="L25" i="60"/>
  <c r="L26" i="60"/>
  <c r="L27" i="60"/>
  <c r="L28" i="60"/>
  <c r="L29" i="60"/>
  <c r="L30" i="60"/>
  <c r="L31" i="60"/>
  <c r="L32" i="60"/>
  <c r="L39" i="60"/>
  <c r="L40" i="60"/>
  <c r="L47" i="60"/>
  <c r="L55" i="60"/>
  <c r="L63" i="60"/>
  <c r="L71" i="60"/>
  <c r="L79" i="60"/>
  <c r="L87" i="60"/>
  <c r="L88" i="60"/>
  <c r="L95" i="60"/>
  <c r="L96" i="60"/>
  <c r="L103" i="60"/>
  <c r="L104" i="60"/>
  <c r="L111" i="60"/>
  <c r="L112" i="60"/>
  <c r="L198" i="60"/>
  <c r="L199" i="60"/>
  <c r="L206" i="60"/>
  <c r="L207" i="60"/>
  <c r="L218" i="60"/>
  <c r="L219" i="60"/>
  <c r="L220" i="60"/>
  <c r="L234" i="60"/>
  <c r="L235" i="60"/>
  <c r="L236" i="60"/>
  <c r="M238" i="60"/>
  <c r="N238" i="60" s="1"/>
  <c r="N243" i="60"/>
  <c r="N245" i="60"/>
  <c r="N247" i="60"/>
  <c r="N249" i="60"/>
  <c r="N251" i="60"/>
  <c r="N253" i="60"/>
  <c r="N255" i="60"/>
  <c r="N257" i="60"/>
  <c r="N259" i="60"/>
  <c r="N261" i="60"/>
  <c r="N263" i="60"/>
  <c r="N265" i="60"/>
  <c r="N267" i="60"/>
  <c r="N269" i="60"/>
  <c r="N271" i="60"/>
  <c r="N273" i="60"/>
  <c r="N275" i="60"/>
  <c r="N277" i="60"/>
  <c r="N279" i="60"/>
  <c r="N281" i="60"/>
  <c r="N283" i="60"/>
  <c r="N285" i="60"/>
  <c r="N290" i="60"/>
  <c r="M297" i="60"/>
  <c r="N297" i="60"/>
  <c r="M301" i="60"/>
  <c r="N301" i="60"/>
  <c r="M305" i="60"/>
  <c r="N305" i="60"/>
  <c r="M309" i="60"/>
  <c r="N309" i="60"/>
  <c r="M366" i="60"/>
  <c r="N366" i="60"/>
  <c r="N376" i="60"/>
  <c r="M382" i="60"/>
  <c r="N382" i="60" s="1"/>
  <c r="L386" i="60"/>
  <c r="M417" i="60"/>
  <c r="N417" i="60"/>
  <c r="L418" i="60"/>
  <c r="L413" i="60"/>
  <c r="L429" i="60"/>
  <c r="L435" i="60"/>
  <c r="L443" i="60"/>
  <c r="L451" i="60"/>
  <c r="L459" i="60"/>
  <c r="L468" i="60"/>
  <c r="L469" i="60"/>
  <c r="L476" i="60"/>
  <c r="M476" i="60" s="1"/>
  <c r="L481" i="60"/>
  <c r="L492" i="60"/>
  <c r="M492" i="60" s="1"/>
  <c r="L497" i="60"/>
  <c r="L508" i="60"/>
  <c r="M508" i="60" s="1"/>
  <c r="L324" i="60"/>
  <c r="M324" i="60" s="1"/>
  <c r="L329" i="60"/>
  <c r="L334" i="60"/>
  <c r="M334" i="60" s="1"/>
  <c r="N334" i="60" s="1"/>
  <c r="L339" i="60"/>
  <c r="M339" i="60" s="1"/>
  <c r="N339" i="60" s="1"/>
  <c r="L340" i="60"/>
  <c r="M340" i="60" s="1"/>
  <c r="N340" i="60" s="1"/>
  <c r="L345" i="60"/>
  <c r="M345" i="60" s="1"/>
  <c r="L346" i="60"/>
  <c r="L352" i="60"/>
  <c r="L353" i="60"/>
  <c r="M353" i="60" s="1"/>
  <c r="L354" i="60"/>
  <c r="L360" i="60"/>
  <c r="L361" i="60"/>
  <c r="M361" i="60" s="1"/>
  <c r="L362" i="60"/>
  <c r="L389" i="60"/>
  <c r="L390" i="60"/>
  <c r="L396" i="60"/>
  <c r="L397" i="60"/>
  <c r="M397" i="60" s="1"/>
  <c r="L402" i="60"/>
  <c r="L425" i="60"/>
  <c r="L437" i="60"/>
  <c r="L445" i="60"/>
  <c r="L453" i="60"/>
  <c r="L461" i="60"/>
  <c r="L477" i="60"/>
  <c r="L488" i="60"/>
  <c r="M488" i="60" s="1"/>
  <c r="L493" i="60"/>
  <c r="L504" i="60"/>
  <c r="M504" i="60" s="1"/>
  <c r="L509" i="60"/>
  <c r="L517" i="60"/>
  <c r="L525" i="60"/>
  <c r="L533" i="60"/>
  <c r="L544" i="60"/>
  <c r="L312" i="60"/>
  <c r="M312" i="60" s="1"/>
  <c r="L313" i="60"/>
  <c r="M313" i="60" s="1"/>
  <c r="L320" i="60"/>
  <c r="M320" i="60" s="1"/>
  <c r="L325" i="60"/>
  <c r="L330" i="60"/>
  <c r="M330" i="60" s="1"/>
  <c r="N330" i="60" s="1"/>
  <c r="L335" i="60"/>
  <c r="M335" i="60" s="1"/>
  <c r="N335" i="60" s="1"/>
  <c r="L336" i="60"/>
  <c r="M336" i="60" s="1"/>
  <c r="N336" i="60" s="1"/>
  <c r="L341" i="60"/>
  <c r="L347" i="60"/>
  <c r="L355" i="60"/>
  <c r="L409" i="60"/>
  <c r="L410" i="60"/>
  <c r="L421" i="60"/>
  <c r="L439" i="60"/>
  <c r="L447" i="60"/>
  <c r="L455" i="60"/>
  <c r="L465" i="60"/>
  <c r="L473" i="60"/>
  <c r="L484" i="60"/>
  <c r="M484" i="60" s="1"/>
  <c r="L489" i="60"/>
  <c r="L500" i="60"/>
  <c r="M500" i="60" s="1"/>
  <c r="L505" i="60"/>
  <c r="L546" i="60"/>
  <c r="L548" i="60"/>
  <c r="M198" i="60"/>
  <c r="N198" i="60"/>
  <c r="M222" i="60"/>
  <c r="N222" i="60" s="1"/>
  <c r="M223" i="60"/>
  <c r="N223" i="60" s="1"/>
  <c r="M224" i="60"/>
  <c r="N224" i="60" s="1"/>
  <c r="M202" i="60"/>
  <c r="N202" i="60" s="1"/>
  <c r="M203" i="60"/>
  <c r="N203" i="60" s="1"/>
  <c r="M210" i="60"/>
  <c r="N210" i="60" s="1"/>
  <c r="M211" i="60"/>
  <c r="N211" i="60"/>
  <c r="M212" i="60"/>
  <c r="N212" i="60" s="1"/>
  <c r="M226" i="60"/>
  <c r="N226" i="60" s="1"/>
  <c r="M227" i="60"/>
  <c r="N227" i="60" s="1"/>
  <c r="M228" i="60"/>
  <c r="N228" i="60" s="1"/>
  <c r="M206" i="60"/>
  <c r="N206" i="60" s="1"/>
  <c r="M214" i="60"/>
  <c r="N214" i="60" s="1"/>
  <c r="M215" i="60"/>
  <c r="N215" i="60" s="1"/>
  <c r="M216" i="60"/>
  <c r="N216" i="60" s="1"/>
  <c r="N230" i="60"/>
  <c r="M230" i="60"/>
  <c r="M231" i="60"/>
  <c r="N231" i="60" s="1"/>
  <c r="N232" i="60"/>
  <c r="M232" i="60"/>
  <c r="M239" i="60"/>
  <c r="N239" i="60" s="1"/>
  <c r="M199" i="60"/>
  <c r="N199" i="60" s="1"/>
  <c r="M207" i="60"/>
  <c r="N207" i="60" s="1"/>
  <c r="M218" i="60"/>
  <c r="N218" i="60" s="1"/>
  <c r="M219" i="60"/>
  <c r="N219" i="60" s="1"/>
  <c r="M220" i="60"/>
  <c r="N220" i="60" s="1"/>
  <c r="M234" i="60"/>
  <c r="N234" i="60" s="1"/>
  <c r="M235" i="60"/>
  <c r="N235" i="60" s="1"/>
  <c r="M236" i="60"/>
  <c r="N236" i="60" s="1"/>
  <c r="N311" i="60"/>
  <c r="M311" i="60"/>
  <c r="M315" i="60"/>
  <c r="N315" i="60" s="1"/>
  <c r="M319" i="60"/>
  <c r="N319" i="60" s="1"/>
  <c r="M323" i="60"/>
  <c r="N323" i="60" s="1"/>
  <c r="M352" i="60"/>
  <c r="N352" i="60" s="1"/>
  <c r="M360" i="60"/>
  <c r="N360" i="60"/>
  <c r="M197" i="60"/>
  <c r="N197" i="60" s="1"/>
  <c r="M201" i="60"/>
  <c r="N201" i="60" s="1"/>
  <c r="M205" i="60"/>
  <c r="N205" i="60" s="1"/>
  <c r="M209" i="60"/>
  <c r="N209" i="60" s="1"/>
  <c r="M213" i="60"/>
  <c r="N213" i="60" s="1"/>
  <c r="M217" i="60"/>
  <c r="N217" i="60" s="1"/>
  <c r="M221" i="60"/>
  <c r="N221" i="60" s="1"/>
  <c r="M225" i="60"/>
  <c r="N225" i="60" s="1"/>
  <c r="M229" i="60"/>
  <c r="N229" i="60" s="1"/>
  <c r="M233" i="60"/>
  <c r="N233" i="60" s="1"/>
  <c r="M237" i="60"/>
  <c r="N237" i="60" s="1"/>
  <c r="N240" i="60"/>
  <c r="M396" i="60"/>
  <c r="N396" i="60" s="1"/>
  <c r="M402" i="60"/>
  <c r="N402" i="60" s="1"/>
  <c r="M196" i="60"/>
  <c r="N196" i="60" s="1"/>
  <c r="M200" i="60"/>
  <c r="N200" i="60" s="1"/>
  <c r="M204" i="60"/>
  <c r="N204" i="60" s="1"/>
  <c r="M208" i="60"/>
  <c r="N208" i="60" s="1"/>
  <c r="N241" i="60"/>
  <c r="N313" i="60"/>
  <c r="N317" i="60"/>
  <c r="N321" i="60"/>
  <c r="M348" i="60"/>
  <c r="N348" i="60" s="1"/>
  <c r="M356" i="60"/>
  <c r="N356" i="60"/>
  <c r="M386" i="60"/>
  <c r="N386" i="60" s="1"/>
  <c r="M401" i="60"/>
  <c r="N401" i="60"/>
  <c r="N312" i="60"/>
  <c r="N316" i="60"/>
  <c r="N320" i="60"/>
  <c r="N324" i="60"/>
  <c r="N399" i="60"/>
  <c r="M399" i="60"/>
  <c r="M434" i="60"/>
  <c r="N434" i="60" s="1"/>
  <c r="M437" i="60"/>
  <c r="N437" i="60" s="1"/>
  <c r="M442" i="60"/>
  <c r="N442" i="60" s="1"/>
  <c r="N445" i="60"/>
  <c r="M445" i="60"/>
  <c r="M450" i="60"/>
  <c r="N450" i="60" s="1"/>
  <c r="M453" i="60"/>
  <c r="N453" i="60" s="1"/>
  <c r="M458" i="60"/>
  <c r="N458" i="60" s="1"/>
  <c r="N461" i="60"/>
  <c r="M461" i="60"/>
  <c r="M468" i="60"/>
  <c r="N468" i="60" s="1"/>
  <c r="M483" i="60"/>
  <c r="N483" i="60" s="1"/>
  <c r="M485" i="60"/>
  <c r="N485" i="60"/>
  <c r="M499" i="60"/>
  <c r="N499" i="60" s="1"/>
  <c r="M501" i="60"/>
  <c r="N501" i="60"/>
  <c r="M517" i="60"/>
  <c r="N517" i="60" s="1"/>
  <c r="M533" i="60"/>
  <c r="N533" i="60" s="1"/>
  <c r="N548" i="60"/>
  <c r="M548" i="60"/>
  <c r="L392" i="60"/>
  <c r="M395" i="60"/>
  <c r="N395" i="60" s="1"/>
  <c r="N398" i="60"/>
  <c r="M398" i="60"/>
  <c r="L412" i="60"/>
  <c r="L416" i="60"/>
  <c r="L420" i="60"/>
  <c r="L424" i="60"/>
  <c r="L428" i="60"/>
  <c r="L432" i="60"/>
  <c r="M436" i="60"/>
  <c r="N436" i="60" s="1"/>
  <c r="M439" i="60"/>
  <c r="N439" i="60" s="1"/>
  <c r="M444" i="60"/>
  <c r="N444" i="60" s="1"/>
  <c r="N447" i="60"/>
  <c r="M447" i="60"/>
  <c r="M452" i="60"/>
  <c r="N452" i="60" s="1"/>
  <c r="M455" i="60"/>
  <c r="N455" i="60" s="1"/>
  <c r="M460" i="60"/>
  <c r="N460" i="60" s="1"/>
  <c r="N463" i="60"/>
  <c r="M463" i="60"/>
  <c r="M467" i="60"/>
  <c r="N467" i="60" s="1"/>
  <c r="M471" i="60"/>
  <c r="N471" i="60" s="1"/>
  <c r="M479" i="60"/>
  <c r="N479" i="60" s="1"/>
  <c r="M481" i="60"/>
  <c r="N481" i="60" s="1"/>
  <c r="M495" i="60"/>
  <c r="N495" i="60" s="1"/>
  <c r="M497" i="60"/>
  <c r="N497" i="60" s="1"/>
  <c r="M513" i="60"/>
  <c r="N513" i="60" s="1"/>
  <c r="N529" i="60"/>
  <c r="M529" i="60"/>
  <c r="M547" i="60"/>
  <c r="N547" i="60" s="1"/>
  <c r="M310" i="60"/>
  <c r="N310" i="60" s="1"/>
  <c r="M314" i="60"/>
  <c r="N314" i="60" s="1"/>
  <c r="M318" i="60"/>
  <c r="N318" i="60" s="1"/>
  <c r="M322" i="60"/>
  <c r="N322" i="60" s="1"/>
  <c r="N363" i="60"/>
  <c r="N365" i="60"/>
  <c r="N367" i="60"/>
  <c r="N369" i="60"/>
  <c r="N371" i="60"/>
  <c r="N373" i="60"/>
  <c r="N375" i="60"/>
  <c r="N377" i="60"/>
  <c r="N379" i="60"/>
  <c r="N381" i="60"/>
  <c r="N383" i="60"/>
  <c r="N385" i="60"/>
  <c r="L388" i="60"/>
  <c r="N391" i="60"/>
  <c r="M391" i="60"/>
  <c r="M394" i="60"/>
  <c r="N394" i="60" s="1"/>
  <c r="L404" i="60"/>
  <c r="L408" i="60"/>
  <c r="M411" i="60"/>
  <c r="N411" i="60" s="1"/>
  <c r="M415" i="60"/>
  <c r="N415" i="60" s="1"/>
  <c r="N419" i="60"/>
  <c r="M419" i="60"/>
  <c r="M423" i="60"/>
  <c r="N423" i="60" s="1"/>
  <c r="M427" i="60"/>
  <c r="N427" i="60" s="1"/>
  <c r="M431" i="60"/>
  <c r="N431" i="60" s="1"/>
  <c r="N433" i="60"/>
  <c r="M433" i="60"/>
  <c r="M438" i="60"/>
  <c r="N438" i="60" s="1"/>
  <c r="M441" i="60"/>
  <c r="N441" i="60" s="1"/>
  <c r="M446" i="60"/>
  <c r="N446" i="60" s="1"/>
  <c r="N449" i="60"/>
  <c r="M449" i="60"/>
  <c r="M454" i="60"/>
  <c r="N454" i="60" s="1"/>
  <c r="M457" i="60"/>
  <c r="N457" i="60" s="1"/>
  <c r="M462" i="60"/>
  <c r="N462" i="60" s="1"/>
  <c r="M465" i="60"/>
  <c r="N465" i="60" s="1"/>
  <c r="M475" i="60"/>
  <c r="N475" i="60" s="1"/>
  <c r="M477" i="60"/>
  <c r="N477" i="60" s="1"/>
  <c r="M491" i="60"/>
  <c r="N491" i="60" s="1"/>
  <c r="M493" i="60"/>
  <c r="N493" i="60" s="1"/>
  <c r="M507" i="60"/>
  <c r="N507" i="60" s="1"/>
  <c r="M509" i="60"/>
  <c r="N509" i="60" s="1"/>
  <c r="M525" i="60"/>
  <c r="N525" i="60" s="1"/>
  <c r="N541" i="60"/>
  <c r="M541" i="60"/>
  <c r="N345" i="60"/>
  <c r="N349" i="60"/>
  <c r="N353" i="60"/>
  <c r="N357" i="60"/>
  <c r="N361" i="60"/>
  <c r="M387" i="60"/>
  <c r="N387" i="60" s="1"/>
  <c r="N390" i="60"/>
  <c r="M390" i="60"/>
  <c r="N397" i="60"/>
  <c r="L400" i="60"/>
  <c r="N403" i="60"/>
  <c r="M403" i="60"/>
  <c r="M407" i="60"/>
  <c r="N407" i="60" s="1"/>
  <c r="M410" i="60"/>
  <c r="N410" i="60" s="1"/>
  <c r="M435" i="60"/>
  <c r="N435" i="60" s="1"/>
  <c r="N440" i="60"/>
  <c r="M440" i="60"/>
  <c r="M443" i="60"/>
  <c r="N443" i="60" s="1"/>
  <c r="M448" i="60"/>
  <c r="N448" i="60" s="1"/>
  <c r="M451" i="60"/>
  <c r="N451" i="60" s="1"/>
  <c r="N456" i="60"/>
  <c r="M456" i="60"/>
  <c r="M459" i="60"/>
  <c r="N459" i="60" s="1"/>
  <c r="M473" i="60"/>
  <c r="N473" i="60" s="1"/>
  <c r="M487" i="60"/>
  <c r="N487" i="60" s="1"/>
  <c r="M489" i="60"/>
  <c r="N489" i="60" s="1"/>
  <c r="M503" i="60"/>
  <c r="N503" i="60" s="1"/>
  <c r="M505" i="60"/>
  <c r="N505" i="60" s="1"/>
  <c r="M521" i="60"/>
  <c r="N521" i="60" s="1"/>
  <c r="M537" i="60"/>
  <c r="N537" i="60" s="1"/>
  <c r="M470" i="60"/>
  <c r="N470" i="60" s="1"/>
  <c r="M406" i="60"/>
  <c r="N406" i="60" s="1"/>
  <c r="M414" i="60"/>
  <c r="N414" i="60" s="1"/>
  <c r="M418" i="60"/>
  <c r="N418" i="60" s="1"/>
  <c r="M422" i="60"/>
  <c r="N422" i="60" s="1"/>
  <c r="M426" i="60"/>
  <c r="N426" i="60" s="1"/>
  <c r="M430" i="60"/>
  <c r="N430" i="60" s="1"/>
  <c r="L464" i="60"/>
  <c r="L472" i="60"/>
  <c r="L511" i="60"/>
  <c r="L515" i="60"/>
  <c r="L519" i="60"/>
  <c r="L523" i="60"/>
  <c r="L527" i="60"/>
  <c r="L531" i="60"/>
  <c r="L535" i="60"/>
  <c r="L539" i="60"/>
  <c r="L543" i="60"/>
  <c r="M544" i="60"/>
  <c r="N544" i="60" s="1"/>
  <c r="M466" i="60"/>
  <c r="N466" i="60" s="1"/>
  <c r="N476" i="60"/>
  <c r="N480" i="60"/>
  <c r="N484" i="60"/>
  <c r="N488" i="60"/>
  <c r="N492" i="60"/>
  <c r="N496" i="60"/>
  <c r="N500" i="60"/>
  <c r="N504" i="60"/>
  <c r="N508" i="60"/>
  <c r="N545" i="60"/>
  <c r="M546" i="60"/>
  <c r="N546" i="60" s="1"/>
  <c r="M474" i="60"/>
  <c r="N474" i="60" s="1"/>
  <c r="M478" i="60"/>
  <c r="N478" i="60" s="1"/>
  <c r="M482" i="60"/>
  <c r="N482" i="60" s="1"/>
  <c r="M486" i="60"/>
  <c r="N486" i="60" s="1"/>
  <c r="M490" i="60"/>
  <c r="N490" i="60" s="1"/>
  <c r="M494" i="60"/>
  <c r="N494" i="60" s="1"/>
  <c r="M498" i="60"/>
  <c r="N498" i="60" s="1"/>
  <c r="M502" i="60"/>
  <c r="N502" i="60" s="1"/>
  <c r="M506" i="60"/>
  <c r="N506" i="60" s="1"/>
  <c r="M510" i="60"/>
  <c r="N510" i="60" s="1"/>
  <c r="M512" i="60"/>
  <c r="N512" i="60" s="1"/>
  <c r="M514" i="60"/>
  <c r="N514" i="60" s="1"/>
  <c r="M516" i="60"/>
  <c r="N516" i="60" s="1"/>
  <c r="M518" i="60"/>
  <c r="N518" i="60" s="1"/>
  <c r="M520" i="60"/>
  <c r="N520" i="60" s="1"/>
  <c r="M522" i="60"/>
  <c r="N522" i="60" s="1"/>
  <c r="M524" i="60"/>
  <c r="N524" i="60" s="1"/>
  <c r="M526" i="60"/>
  <c r="N526" i="60" s="1"/>
  <c r="M528" i="60"/>
  <c r="N528" i="60" s="1"/>
  <c r="M530" i="60"/>
  <c r="N530" i="60" s="1"/>
  <c r="M532" i="60"/>
  <c r="N532" i="60" s="1"/>
  <c r="M534" i="60"/>
  <c r="N534" i="60" s="1"/>
  <c r="M536" i="60"/>
  <c r="N536" i="60" s="1"/>
  <c r="M538" i="60"/>
  <c r="N538" i="60" s="1"/>
  <c r="M540" i="60"/>
  <c r="N540" i="60" s="1"/>
  <c r="M542" i="60"/>
  <c r="N542" i="60" s="1"/>
  <c r="M178" i="60"/>
  <c r="N178" i="60" s="1"/>
  <c r="M21" i="60"/>
  <c r="N21" i="60" s="1"/>
  <c r="M37" i="60"/>
  <c r="N37" i="60" s="1"/>
  <c r="M49" i="60"/>
  <c r="N49" i="60" s="1"/>
  <c r="M65" i="60"/>
  <c r="N65" i="60" s="1"/>
  <c r="M73" i="60"/>
  <c r="N73" i="60" s="1"/>
  <c r="M81" i="60"/>
  <c r="N81" i="60" s="1"/>
  <c r="M35" i="60"/>
  <c r="N35" i="60" s="1"/>
  <c r="M51" i="60"/>
  <c r="N51" i="60" s="1"/>
  <c r="M59" i="60"/>
  <c r="N59" i="60" s="1"/>
  <c r="M67" i="60"/>
  <c r="N67" i="60" s="1"/>
  <c r="M75" i="60"/>
  <c r="N75" i="60" s="1"/>
  <c r="M83" i="60"/>
  <c r="N83" i="60" s="1"/>
  <c r="M84" i="60"/>
  <c r="N84" i="60" s="1"/>
  <c r="M91" i="60"/>
  <c r="N91" i="60" s="1"/>
  <c r="M92" i="60"/>
  <c r="N92" i="60" s="1"/>
  <c r="M99" i="60"/>
  <c r="N99" i="60" s="1"/>
  <c r="M100" i="60"/>
  <c r="N100" i="60" s="1"/>
  <c r="M107" i="60"/>
  <c r="N107" i="60" s="1"/>
  <c r="M108" i="60"/>
  <c r="N108" i="60" s="1"/>
  <c r="M115" i="60"/>
  <c r="N115" i="60" s="1"/>
  <c r="M18" i="60"/>
  <c r="M20" i="60"/>
  <c r="N20" i="60" s="1"/>
  <c r="M38" i="60"/>
  <c r="N38" i="60" s="1"/>
  <c r="M57" i="60"/>
  <c r="N57" i="60" s="1"/>
  <c r="M36" i="60"/>
  <c r="N36" i="60" s="1"/>
  <c r="M43" i="60"/>
  <c r="N43" i="60" s="1"/>
  <c r="M33" i="60"/>
  <c r="N33" i="60" s="1"/>
  <c r="M34" i="60"/>
  <c r="N34" i="60" s="1"/>
  <c r="M41" i="60"/>
  <c r="N41" i="60" s="1"/>
  <c r="M45" i="60"/>
  <c r="N45" i="60" s="1"/>
  <c r="M53" i="60"/>
  <c r="N53" i="60" s="1"/>
  <c r="M61" i="60"/>
  <c r="N61" i="60" s="1"/>
  <c r="M69" i="60"/>
  <c r="N69" i="60" s="1"/>
  <c r="M77" i="60"/>
  <c r="N77" i="60" s="1"/>
  <c r="M19" i="60"/>
  <c r="N19" i="60" s="1"/>
  <c r="M22" i="60"/>
  <c r="N22" i="60" s="1"/>
  <c r="M23" i="60"/>
  <c r="N23" i="60" s="1"/>
  <c r="M24" i="60"/>
  <c r="N24" i="60" s="1"/>
  <c r="M25" i="60"/>
  <c r="N25" i="60" s="1"/>
  <c r="M26" i="60"/>
  <c r="N26" i="60" s="1"/>
  <c r="M27" i="60"/>
  <c r="N27" i="60" s="1"/>
  <c r="M28" i="60"/>
  <c r="N28" i="60" s="1"/>
  <c r="M29" i="60"/>
  <c r="N29" i="60" s="1"/>
  <c r="M30" i="60"/>
  <c r="N30" i="60" s="1"/>
  <c r="M31" i="60"/>
  <c r="N31" i="60" s="1"/>
  <c r="M32" i="60"/>
  <c r="N32" i="60" s="1"/>
  <c r="M39" i="60"/>
  <c r="N39" i="60" s="1"/>
  <c r="M40" i="60"/>
  <c r="N40" i="60" s="1"/>
  <c r="M47" i="60"/>
  <c r="N47" i="60" s="1"/>
  <c r="M55" i="60"/>
  <c r="N55" i="60" s="1"/>
  <c r="M63" i="60"/>
  <c r="N63" i="60" s="1"/>
  <c r="M71" i="60"/>
  <c r="N71" i="60" s="1"/>
  <c r="M79" i="60"/>
  <c r="N79" i="60" s="1"/>
  <c r="M87" i="60"/>
  <c r="N87" i="60" s="1"/>
  <c r="M88" i="60"/>
  <c r="N88" i="60" s="1"/>
  <c r="M95" i="60"/>
  <c r="N95" i="60" s="1"/>
  <c r="M96" i="60"/>
  <c r="N96" i="60" s="1"/>
  <c r="M103" i="60"/>
  <c r="N103" i="60" s="1"/>
  <c r="M104" i="60"/>
  <c r="N104" i="60" s="1"/>
  <c r="M111" i="60"/>
  <c r="N111" i="60" s="1"/>
  <c r="M112" i="60"/>
  <c r="N112" i="60" s="1"/>
  <c r="N58" i="60"/>
  <c r="N62" i="60"/>
  <c r="N74" i="60"/>
  <c r="M48" i="60"/>
  <c r="N48" i="60" s="1"/>
  <c r="M50" i="60"/>
  <c r="N50" i="60" s="1"/>
  <c r="M52" i="60"/>
  <c r="N52" i="60" s="1"/>
  <c r="M58" i="60"/>
  <c r="M60" i="60"/>
  <c r="N60" i="60" s="1"/>
  <c r="M62" i="60"/>
  <c r="M64" i="60"/>
  <c r="N64" i="60" s="1"/>
  <c r="M66" i="60"/>
  <c r="N66" i="60" s="1"/>
  <c r="M72" i="60"/>
  <c r="N72" i="60" s="1"/>
  <c r="M74" i="60"/>
  <c r="M76" i="60"/>
  <c r="N76" i="60" s="1"/>
  <c r="M86" i="60"/>
  <c r="N86" i="60" s="1"/>
  <c r="M90" i="60"/>
  <c r="N90" i="60" s="1"/>
  <c r="M94" i="60"/>
  <c r="N94" i="60" s="1"/>
  <c r="M98" i="60"/>
  <c r="N98" i="60" s="1"/>
  <c r="M102" i="60"/>
  <c r="N102" i="60" s="1"/>
  <c r="M106" i="60"/>
  <c r="N106" i="60" s="1"/>
  <c r="M110" i="60"/>
  <c r="N110" i="60" s="1"/>
  <c r="M114" i="60"/>
  <c r="N114" i="60" s="1"/>
  <c r="N46" i="60"/>
  <c r="N68" i="60"/>
  <c r="N78" i="60"/>
  <c r="N80" i="60"/>
  <c r="M85" i="60"/>
  <c r="N85" i="60" s="1"/>
  <c r="M89" i="60"/>
  <c r="N89" i="60" s="1"/>
  <c r="M101" i="60"/>
  <c r="N101" i="60" s="1"/>
  <c r="M105" i="60"/>
  <c r="N105" i="60" s="1"/>
  <c r="M109" i="60"/>
  <c r="N109" i="60" s="1"/>
  <c r="M113" i="60"/>
  <c r="N113" i="60" s="1"/>
  <c r="N42" i="60"/>
  <c r="N44" i="60"/>
  <c r="N54" i="60"/>
  <c r="N56" i="60"/>
  <c r="N70" i="60"/>
  <c r="N82" i="60"/>
  <c r="M93" i="60"/>
  <c r="N93" i="60" s="1"/>
  <c r="M97" i="60"/>
  <c r="N97" i="60" s="1"/>
  <c r="M421" i="60" l="1"/>
  <c r="N421" i="60" s="1"/>
  <c r="M347" i="60"/>
  <c r="N347" i="60" s="1"/>
  <c r="M362" i="60"/>
  <c r="N362" i="60" s="1"/>
  <c r="M429" i="60"/>
  <c r="N429" i="60" s="1"/>
  <c r="N18" i="60"/>
  <c r="M341" i="60"/>
  <c r="N341" i="60" s="1"/>
  <c r="M325" i="60"/>
  <c r="N325" i="60" s="1"/>
  <c r="M413" i="60"/>
  <c r="N413" i="60" s="1"/>
  <c r="M409" i="60"/>
  <c r="N409" i="60" s="1"/>
  <c r="M425" i="60"/>
  <c r="N425" i="60" s="1"/>
  <c r="M346" i="60"/>
  <c r="N346" i="60" s="1"/>
  <c r="M469" i="60"/>
  <c r="N469" i="60" s="1"/>
  <c r="M292" i="60"/>
  <c r="N292" i="60" s="1"/>
  <c r="M355" i="60"/>
  <c r="N355" i="60" s="1"/>
  <c r="M389" i="60"/>
  <c r="N389" i="60" s="1"/>
  <c r="M354" i="60"/>
  <c r="N354" i="60" s="1"/>
  <c r="M329" i="60"/>
  <c r="N329" i="60" s="1"/>
  <c r="M523" i="60"/>
  <c r="N523" i="60" s="1"/>
  <c r="M400" i="60"/>
  <c r="N400" i="60" s="1"/>
  <c r="M388" i="60"/>
  <c r="N388" i="60" s="1"/>
  <c r="M535" i="60"/>
  <c r="N535" i="60" s="1"/>
  <c r="M519" i="60"/>
  <c r="N519" i="60" s="1"/>
  <c r="M464" i="60"/>
  <c r="N464" i="60" s="1"/>
  <c r="M408" i="60"/>
  <c r="N408" i="60" s="1"/>
  <c r="M428" i="60"/>
  <c r="N428" i="60" s="1"/>
  <c r="M420" i="60"/>
  <c r="N420" i="60" s="1"/>
  <c r="M412" i="60"/>
  <c r="N412" i="60" s="1"/>
  <c r="M539" i="60"/>
  <c r="N539" i="60" s="1"/>
  <c r="M531" i="60"/>
  <c r="N531" i="60" s="1"/>
  <c r="M515" i="60"/>
  <c r="N515" i="60" s="1"/>
  <c r="M392" i="60"/>
  <c r="N392" i="60" s="1"/>
  <c r="M472" i="60"/>
  <c r="N472" i="60" s="1"/>
  <c r="M543" i="60"/>
  <c r="N543" i="60" s="1"/>
  <c r="M527" i="60"/>
  <c r="N527" i="60" s="1"/>
  <c r="M511" i="60"/>
  <c r="N511" i="60" s="1"/>
  <c r="M404" i="60"/>
  <c r="N404" i="60" s="1"/>
  <c r="M432" i="60"/>
  <c r="N432" i="60" s="1"/>
  <c r="M424" i="60"/>
  <c r="N424" i="60" s="1"/>
  <c r="M416" i="60"/>
  <c r="N416" i="60" s="1"/>
  <c r="P116" i="60" l="1"/>
  <c r="J117" i="60"/>
  <c r="P117" i="60"/>
  <c r="J118" i="60"/>
  <c r="P118" i="60"/>
  <c r="J119" i="60"/>
  <c r="P119" i="60"/>
  <c r="J120" i="60"/>
  <c r="P120" i="60"/>
  <c r="J121" i="60"/>
  <c r="P121" i="60"/>
  <c r="J122" i="60"/>
  <c r="P122" i="60"/>
  <c r="J123" i="60"/>
  <c r="P123" i="60"/>
  <c r="J124" i="60"/>
  <c r="P124" i="60"/>
  <c r="J125" i="60"/>
  <c r="P125" i="60"/>
  <c r="J126" i="60"/>
  <c r="P126" i="60"/>
  <c r="J127" i="60"/>
  <c r="P127" i="60"/>
  <c r="J128" i="60"/>
  <c r="P128" i="60"/>
  <c r="J129" i="60"/>
  <c r="P129" i="60"/>
  <c r="J130" i="60"/>
  <c r="P130" i="60"/>
  <c r="J131" i="60"/>
  <c r="P131" i="60"/>
  <c r="J132" i="60"/>
  <c r="P132" i="60"/>
  <c r="J133" i="60"/>
  <c r="P133" i="60"/>
  <c r="J134" i="60"/>
  <c r="P134" i="60"/>
  <c r="J135" i="60"/>
  <c r="P135" i="60"/>
  <c r="J136" i="60"/>
  <c r="P136" i="60"/>
  <c r="J137" i="60"/>
  <c r="P137" i="60"/>
  <c r="J138" i="60"/>
  <c r="P138" i="60"/>
  <c r="J139" i="60"/>
  <c r="P139" i="60"/>
  <c r="J140" i="60"/>
  <c r="P140" i="60"/>
  <c r="J141" i="60"/>
  <c r="P141" i="60"/>
  <c r="J142" i="60"/>
  <c r="P142" i="60"/>
  <c r="J143" i="60"/>
  <c r="P143" i="60"/>
  <c r="J144" i="60"/>
  <c r="P144" i="60"/>
  <c r="J145" i="60"/>
  <c r="P145" i="60"/>
  <c r="J146" i="60"/>
  <c r="P146" i="60"/>
  <c r="J147" i="60"/>
  <c r="P147" i="60"/>
  <c r="J148" i="60"/>
  <c r="P148" i="60"/>
  <c r="J149" i="60"/>
  <c r="P149" i="60"/>
  <c r="J150" i="60"/>
  <c r="P150" i="60"/>
  <c r="J151" i="60"/>
  <c r="P151" i="60"/>
  <c r="J152" i="60"/>
  <c r="P152" i="60"/>
  <c r="J153" i="60"/>
  <c r="P153" i="60"/>
  <c r="J154" i="60"/>
  <c r="P154" i="60"/>
  <c r="J155" i="60"/>
  <c r="P155" i="60"/>
  <c r="J156" i="60"/>
  <c r="P156" i="60"/>
  <c r="J157" i="60"/>
  <c r="P157" i="60"/>
  <c r="J158" i="60"/>
  <c r="P158" i="60"/>
  <c r="J159" i="60"/>
  <c r="P159" i="60"/>
  <c r="J160" i="60"/>
  <c r="P160" i="60"/>
  <c r="J161" i="60"/>
  <c r="P161" i="60"/>
  <c r="J162" i="60"/>
  <c r="P162" i="60"/>
  <c r="J163" i="60"/>
  <c r="P163" i="60"/>
  <c r="J164" i="60"/>
  <c r="P164" i="60"/>
  <c r="J165" i="60"/>
  <c r="P165" i="60"/>
  <c r="J166" i="60"/>
  <c r="P166" i="60"/>
  <c r="J167" i="60"/>
  <c r="P167" i="60"/>
  <c r="J168" i="60"/>
  <c r="P168" i="60"/>
  <c r="J169" i="60"/>
  <c r="P169" i="60"/>
  <c r="J170" i="60"/>
  <c r="P170" i="60"/>
  <c r="J171" i="60"/>
  <c r="P171" i="60"/>
  <c r="J172" i="60"/>
  <c r="P172" i="60"/>
  <c r="J173" i="60"/>
  <c r="P173" i="60"/>
  <c r="J174" i="60"/>
  <c r="P174" i="60"/>
  <c r="J175" i="60"/>
  <c r="P175" i="60"/>
  <c r="J176" i="60"/>
  <c r="P176" i="60"/>
  <c r="J177" i="60"/>
  <c r="P177" i="60"/>
  <c r="J179" i="60"/>
  <c r="P179" i="60"/>
  <c r="J180" i="60"/>
  <c r="P180" i="60"/>
  <c r="J181" i="60"/>
  <c r="P181" i="60"/>
  <c r="J182" i="60"/>
  <c r="P182" i="60"/>
  <c r="J183" i="60"/>
  <c r="P183" i="60"/>
  <c r="J184" i="60"/>
  <c r="P184" i="60"/>
  <c r="J185" i="60"/>
  <c r="P185" i="60"/>
  <c r="J186" i="60"/>
  <c r="P186" i="60"/>
  <c r="J187" i="60"/>
  <c r="P187" i="60"/>
  <c r="J188" i="60"/>
  <c r="P188" i="60"/>
  <c r="J189" i="60"/>
  <c r="P189" i="60"/>
  <c r="J190" i="60"/>
  <c r="P190" i="60"/>
  <c r="J191" i="60"/>
  <c r="P191" i="60"/>
  <c r="J192" i="60"/>
  <c r="P192" i="60"/>
  <c r="J193" i="60"/>
  <c r="P193" i="60"/>
  <c r="J194" i="60"/>
  <c r="P194" i="60"/>
  <c r="J195" i="60"/>
  <c r="P195" i="60"/>
  <c r="H195" i="60"/>
  <c r="K195" i="60" s="1"/>
  <c r="H194" i="60"/>
  <c r="K194" i="60" s="1"/>
  <c r="H193" i="60"/>
  <c r="K193" i="60" s="1"/>
  <c r="H192" i="60"/>
  <c r="K192" i="60" s="1"/>
  <c r="H191" i="60"/>
  <c r="K191" i="60" s="1"/>
  <c r="H190" i="60"/>
  <c r="K190" i="60" s="1"/>
  <c r="H189" i="60"/>
  <c r="K189" i="60" s="1"/>
  <c r="H188" i="60"/>
  <c r="K188" i="60" s="1"/>
  <c r="H187" i="60"/>
  <c r="K187" i="60" s="1"/>
  <c r="H186" i="60"/>
  <c r="K186" i="60" s="1"/>
  <c r="H185" i="60"/>
  <c r="K185" i="60" s="1"/>
  <c r="H184" i="60"/>
  <c r="K184" i="60" s="1"/>
  <c r="H183" i="60"/>
  <c r="K183" i="60" s="1"/>
  <c r="H182" i="60"/>
  <c r="K182" i="60" s="1"/>
  <c r="H181" i="60"/>
  <c r="K181" i="60" s="1"/>
  <c r="H180" i="60"/>
  <c r="K180" i="60" s="1"/>
  <c r="H179" i="60"/>
  <c r="K179" i="60" s="1"/>
  <c r="H177" i="60"/>
  <c r="K177" i="60" s="1"/>
  <c r="H176" i="60"/>
  <c r="K176" i="60" s="1"/>
  <c r="H175" i="60"/>
  <c r="K175" i="60" s="1"/>
  <c r="H174" i="60"/>
  <c r="K174" i="60" s="1"/>
  <c r="H173" i="60"/>
  <c r="K173" i="60" s="1"/>
  <c r="H172" i="60"/>
  <c r="K172" i="60" s="1"/>
  <c r="H171" i="60"/>
  <c r="K171" i="60" s="1"/>
  <c r="H170" i="60"/>
  <c r="K170" i="60" s="1"/>
  <c r="H169" i="60"/>
  <c r="K169" i="60" s="1"/>
  <c r="H168" i="60"/>
  <c r="K168" i="60" s="1"/>
  <c r="H167" i="60"/>
  <c r="K167" i="60" s="1"/>
  <c r="H166" i="60"/>
  <c r="K166" i="60" s="1"/>
  <c r="H165" i="60"/>
  <c r="K165" i="60" s="1"/>
  <c r="H164" i="60"/>
  <c r="K164" i="60" s="1"/>
  <c r="H163" i="60"/>
  <c r="K163" i="60" s="1"/>
  <c r="H162" i="60"/>
  <c r="K162" i="60" s="1"/>
  <c r="H161" i="60"/>
  <c r="K161" i="60" s="1"/>
  <c r="H160" i="60"/>
  <c r="K160" i="60" s="1"/>
  <c r="H159" i="60"/>
  <c r="K159" i="60" s="1"/>
  <c r="H158" i="60"/>
  <c r="K158" i="60" s="1"/>
  <c r="H157" i="60"/>
  <c r="K157" i="60" s="1"/>
  <c r="H156" i="60"/>
  <c r="K156" i="60" s="1"/>
  <c r="H155" i="60"/>
  <c r="K155" i="60" s="1"/>
  <c r="H154" i="60"/>
  <c r="K154" i="60" s="1"/>
  <c r="H153" i="60"/>
  <c r="K153" i="60" s="1"/>
  <c r="H152" i="60"/>
  <c r="K152" i="60" s="1"/>
  <c r="H151" i="60"/>
  <c r="K151" i="60" s="1"/>
  <c r="H150" i="60"/>
  <c r="K150" i="60" s="1"/>
  <c r="H149" i="60"/>
  <c r="K149" i="60" s="1"/>
  <c r="H148" i="60"/>
  <c r="K148" i="60" s="1"/>
  <c r="H147" i="60"/>
  <c r="K147" i="60" s="1"/>
  <c r="H146" i="60"/>
  <c r="K146" i="60" s="1"/>
  <c r="H145" i="60"/>
  <c r="K145" i="60" s="1"/>
  <c r="H144" i="60"/>
  <c r="K144" i="60" s="1"/>
  <c r="H143" i="60"/>
  <c r="K143" i="60" s="1"/>
  <c r="H142" i="60"/>
  <c r="K142" i="60" s="1"/>
  <c r="H141" i="60"/>
  <c r="K141" i="60" s="1"/>
  <c r="H140" i="60"/>
  <c r="K140" i="60" s="1"/>
  <c r="H139" i="60"/>
  <c r="K139" i="60" s="1"/>
  <c r="H138" i="60"/>
  <c r="K138" i="60" s="1"/>
  <c r="H137" i="60"/>
  <c r="K137" i="60" s="1"/>
  <c r="H136" i="60"/>
  <c r="K136" i="60" s="1"/>
  <c r="H135" i="60"/>
  <c r="K135" i="60" s="1"/>
  <c r="H134" i="60"/>
  <c r="K134" i="60" s="1"/>
  <c r="H133" i="60"/>
  <c r="K133" i="60" s="1"/>
  <c r="H132" i="60"/>
  <c r="K132" i="60" s="1"/>
  <c r="H131" i="60"/>
  <c r="K131" i="60" s="1"/>
  <c r="H130" i="60"/>
  <c r="K130" i="60" s="1"/>
  <c r="H129" i="60"/>
  <c r="K129" i="60" s="1"/>
  <c r="H128" i="60"/>
  <c r="K128" i="60" s="1"/>
  <c r="H127" i="60"/>
  <c r="K127" i="60" s="1"/>
  <c r="H126" i="60"/>
  <c r="K126" i="60" s="1"/>
  <c r="H125" i="60"/>
  <c r="K125" i="60" s="1"/>
  <c r="H124" i="60"/>
  <c r="K124" i="60" s="1"/>
  <c r="H123" i="60"/>
  <c r="K123" i="60" s="1"/>
  <c r="H122" i="60"/>
  <c r="K122" i="60" s="1"/>
  <c r="H121" i="60"/>
  <c r="K121" i="60" s="1"/>
  <c r="H120" i="60"/>
  <c r="K120" i="60" s="1"/>
  <c r="H119" i="60"/>
  <c r="K119" i="60" s="1"/>
  <c r="H118" i="60"/>
  <c r="K118" i="60" s="1"/>
  <c r="H117" i="60"/>
  <c r="K117" i="60" s="1"/>
  <c r="H116" i="60"/>
  <c r="K116" i="60" s="1"/>
  <c r="K550" i="60" s="1"/>
  <c r="D10" i="62" s="1"/>
  <c r="F116" i="60"/>
  <c r="F117" i="60"/>
  <c r="F118" i="60"/>
  <c r="F119" i="60"/>
  <c r="F120" i="60"/>
  <c r="F121" i="60"/>
  <c r="F122" i="60"/>
  <c r="F123" i="60"/>
  <c r="F124" i="60"/>
  <c r="F125" i="60"/>
  <c r="F126" i="60"/>
  <c r="F127" i="60"/>
  <c r="F128" i="60"/>
  <c r="F129" i="60"/>
  <c r="F130" i="60"/>
  <c r="F131" i="60"/>
  <c r="F132" i="60"/>
  <c r="F133" i="60"/>
  <c r="F134" i="60"/>
  <c r="F135" i="60"/>
  <c r="F136" i="60"/>
  <c r="F137" i="60"/>
  <c r="F138" i="60"/>
  <c r="F139" i="60"/>
  <c r="F140" i="60"/>
  <c r="F141" i="60"/>
  <c r="F142" i="60"/>
  <c r="F143" i="60"/>
  <c r="F144" i="60"/>
  <c r="F145" i="60"/>
  <c r="F146" i="60"/>
  <c r="F147" i="60"/>
  <c r="F148" i="60"/>
  <c r="F149" i="60"/>
  <c r="F150" i="60"/>
  <c r="F151" i="60"/>
  <c r="F152" i="60"/>
  <c r="F153" i="60"/>
  <c r="F154" i="60"/>
  <c r="F155" i="60"/>
  <c r="F156" i="60"/>
  <c r="F157" i="60"/>
  <c r="F158" i="60"/>
  <c r="F159" i="60"/>
  <c r="F160" i="60"/>
  <c r="F161" i="60"/>
  <c r="F162" i="60"/>
  <c r="F163" i="60"/>
  <c r="F164" i="60"/>
  <c r="F165" i="60"/>
  <c r="F166" i="60"/>
  <c r="F167" i="60"/>
  <c r="F168" i="60"/>
  <c r="F169" i="60"/>
  <c r="F170" i="60"/>
  <c r="F171" i="60"/>
  <c r="F172" i="60"/>
  <c r="F173" i="60"/>
  <c r="F174" i="60"/>
  <c r="F175" i="60"/>
  <c r="F176" i="60"/>
  <c r="F177" i="60"/>
  <c r="F184" i="60"/>
  <c r="F185" i="60"/>
  <c r="F186" i="60"/>
  <c r="F187" i="60"/>
  <c r="F188" i="60"/>
  <c r="F189" i="60"/>
  <c r="F190" i="60"/>
  <c r="F191" i="60"/>
  <c r="F192" i="60"/>
  <c r="F193" i="60"/>
  <c r="F194" i="60"/>
  <c r="F195" i="60"/>
  <c r="J550" i="60" l="1"/>
  <c r="C10" i="62" s="1"/>
  <c r="F550" i="60"/>
  <c r="E10" i="62" s="1"/>
  <c r="L118" i="60"/>
  <c r="L126" i="60"/>
  <c r="L124" i="60"/>
  <c r="L140" i="60"/>
  <c r="L188" i="60"/>
  <c r="L116" i="60"/>
  <c r="L132" i="60"/>
  <c r="L125" i="60"/>
  <c r="L190" i="60"/>
  <c r="L182" i="60"/>
  <c r="L175" i="60"/>
  <c r="L176" i="60"/>
  <c r="L184" i="60"/>
  <c r="L192" i="60"/>
  <c r="L185" i="60"/>
  <c r="L186" i="60"/>
  <c r="L177" i="60"/>
  <c r="L193" i="60"/>
  <c r="L179" i="60"/>
  <c r="L187" i="60"/>
  <c r="L195" i="60"/>
  <c r="L181" i="60"/>
  <c r="L189" i="60"/>
  <c r="L146" i="60"/>
  <c r="L130" i="60"/>
  <c r="L170" i="60"/>
  <c r="L149" i="60"/>
  <c r="L173" i="60"/>
  <c r="L134" i="60"/>
  <c r="L142" i="60"/>
  <c r="L150" i="60"/>
  <c r="L158" i="60"/>
  <c r="L166" i="60"/>
  <c r="L174" i="60"/>
  <c r="L127" i="60"/>
  <c r="L143" i="60"/>
  <c r="L121" i="60"/>
  <c r="L137" i="60"/>
  <c r="L161" i="60"/>
  <c r="L154" i="60"/>
  <c r="L162" i="60"/>
  <c r="L148" i="60"/>
  <c r="L156" i="60"/>
  <c r="L164" i="60"/>
  <c r="L172" i="60"/>
  <c r="L141" i="60"/>
  <c r="L165" i="60"/>
  <c r="L128" i="60"/>
  <c r="L160" i="60"/>
  <c r="L129" i="60"/>
  <c r="L145" i="60"/>
  <c r="L153" i="60"/>
  <c r="L169" i="60"/>
  <c r="L152" i="60"/>
  <c r="L136" i="60"/>
  <c r="L168" i="60"/>
  <c r="L123" i="60"/>
  <c r="L131" i="60"/>
  <c r="L139" i="60"/>
  <c r="L147" i="60"/>
  <c r="L155" i="60"/>
  <c r="L163" i="60"/>
  <c r="L171" i="60"/>
  <c r="L120" i="60"/>
  <c r="L194" i="60"/>
  <c r="L117" i="60"/>
  <c r="L133" i="60"/>
  <c r="L157" i="60"/>
  <c r="L144" i="60"/>
  <c r="L180" i="60"/>
  <c r="L135" i="60"/>
  <c r="L119" i="60"/>
  <c r="L167" i="60"/>
  <c r="L151" i="60"/>
  <c r="L191" i="60"/>
  <c r="L159" i="60"/>
  <c r="L138" i="60"/>
  <c r="L122" i="60"/>
  <c r="L183" i="60"/>
  <c r="L550" i="60" l="1"/>
  <c r="F10" i="62" s="1"/>
  <c r="C12" i="62"/>
  <c r="M183" i="60"/>
  <c r="N183" i="60" s="1"/>
  <c r="M119" i="60"/>
  <c r="N119" i="60" s="1"/>
  <c r="M120" i="60"/>
  <c r="N120" i="60" s="1"/>
  <c r="M168" i="60"/>
  <c r="N168" i="60" s="1"/>
  <c r="M128" i="60"/>
  <c r="N128" i="60" s="1"/>
  <c r="M154" i="60"/>
  <c r="N154" i="60" s="1"/>
  <c r="M158" i="60"/>
  <c r="N158" i="60" s="1"/>
  <c r="M146" i="60"/>
  <c r="N146" i="60" s="1"/>
  <c r="M179" i="60"/>
  <c r="N179" i="60" s="1"/>
  <c r="M185" i="60"/>
  <c r="N185" i="60" s="1"/>
  <c r="M175" i="60"/>
  <c r="N175" i="60" s="1"/>
  <c r="M188" i="60"/>
  <c r="N188" i="60" s="1"/>
  <c r="E12" i="62"/>
  <c r="E15" i="62" s="1"/>
  <c r="M122" i="60"/>
  <c r="N122" i="60" s="1"/>
  <c r="M135" i="60"/>
  <c r="N135" i="60" s="1"/>
  <c r="M171" i="60"/>
  <c r="N171" i="60" s="1"/>
  <c r="M136" i="60"/>
  <c r="N136" i="60" s="1"/>
  <c r="M145" i="60"/>
  <c r="N145" i="60" s="1"/>
  <c r="M156" i="60"/>
  <c r="N156" i="60" s="1"/>
  <c r="M127" i="60"/>
  <c r="N127" i="60" s="1"/>
  <c r="M149" i="60"/>
  <c r="N149" i="60" s="1"/>
  <c r="M184" i="60"/>
  <c r="N184" i="60" s="1"/>
  <c r="M125" i="60"/>
  <c r="N125" i="60" s="1"/>
  <c r="M138" i="60"/>
  <c r="N138" i="60" s="1"/>
  <c r="M151" i="60"/>
  <c r="N151" i="60" s="1"/>
  <c r="M180" i="60"/>
  <c r="N180" i="60" s="1"/>
  <c r="M117" i="60"/>
  <c r="N117" i="60" s="1"/>
  <c r="M163" i="60"/>
  <c r="N163" i="60" s="1"/>
  <c r="M131" i="60"/>
  <c r="N131" i="60" s="1"/>
  <c r="M152" i="60"/>
  <c r="N152" i="60" s="1"/>
  <c r="M129" i="60"/>
  <c r="N129" i="60" s="1"/>
  <c r="M141" i="60"/>
  <c r="N141" i="60" s="1"/>
  <c r="M148" i="60"/>
  <c r="N148" i="60" s="1"/>
  <c r="M137" i="60"/>
  <c r="N137" i="60" s="1"/>
  <c r="M174" i="60"/>
  <c r="N174" i="60" s="1"/>
  <c r="M142" i="60"/>
  <c r="N142" i="60" s="1"/>
  <c r="M170" i="60"/>
  <c r="N170" i="60" s="1"/>
  <c r="M195" i="60"/>
  <c r="N195" i="60" s="1"/>
  <c r="M193" i="60"/>
  <c r="N193" i="60" s="1"/>
  <c r="M186" i="60"/>
  <c r="N186" i="60" s="1"/>
  <c r="M176" i="60"/>
  <c r="N176" i="60" s="1"/>
  <c r="M132" i="60"/>
  <c r="N132" i="60" s="1"/>
  <c r="M124" i="60"/>
  <c r="N124" i="60" s="1"/>
  <c r="M126" i="60"/>
  <c r="N126" i="60" s="1"/>
  <c r="M157" i="60"/>
  <c r="N157" i="60" s="1"/>
  <c r="M147" i="60"/>
  <c r="N147" i="60" s="1"/>
  <c r="M153" i="60"/>
  <c r="N153" i="60" s="1"/>
  <c r="M164" i="60"/>
  <c r="N164" i="60" s="1"/>
  <c r="M143" i="60"/>
  <c r="N143" i="60" s="1"/>
  <c r="M173" i="60"/>
  <c r="N173" i="60" s="1"/>
  <c r="M181" i="60"/>
  <c r="N181" i="60" s="1"/>
  <c r="M192" i="60"/>
  <c r="N192" i="60" s="1"/>
  <c r="M190" i="60"/>
  <c r="N190" i="60" s="1"/>
  <c r="C15" i="62"/>
  <c r="M191" i="60"/>
  <c r="N191" i="60" s="1"/>
  <c r="M133" i="60"/>
  <c r="N133" i="60" s="1"/>
  <c r="M139" i="60"/>
  <c r="N139" i="60" s="1"/>
  <c r="M165" i="60"/>
  <c r="N165" i="60" s="1"/>
  <c r="M161" i="60"/>
  <c r="N161" i="60" s="1"/>
  <c r="M150" i="60"/>
  <c r="N150" i="60" s="1"/>
  <c r="M182" i="60"/>
  <c r="N182" i="60" s="1"/>
  <c r="M140" i="60"/>
  <c r="N140" i="60" s="1"/>
  <c r="M159" i="60"/>
  <c r="N159" i="60" s="1"/>
  <c r="M167" i="60"/>
  <c r="N167" i="60" s="1"/>
  <c r="M144" i="60"/>
  <c r="N144" i="60" s="1"/>
  <c r="M194" i="60"/>
  <c r="N194" i="60" s="1"/>
  <c r="M155" i="60"/>
  <c r="N155" i="60" s="1"/>
  <c r="M123" i="60"/>
  <c r="N123" i="60" s="1"/>
  <c r="M169" i="60"/>
  <c r="N169" i="60" s="1"/>
  <c r="M160" i="60"/>
  <c r="N160" i="60" s="1"/>
  <c r="M172" i="60"/>
  <c r="N172" i="60" s="1"/>
  <c r="M162" i="60"/>
  <c r="N162" i="60" s="1"/>
  <c r="M121" i="60"/>
  <c r="N121" i="60" s="1"/>
  <c r="M166" i="60"/>
  <c r="N166" i="60" s="1"/>
  <c r="M134" i="60"/>
  <c r="N134" i="60" s="1"/>
  <c r="M130" i="60"/>
  <c r="N130" i="60" s="1"/>
  <c r="M189" i="60"/>
  <c r="N189" i="60" s="1"/>
  <c r="M187" i="60"/>
  <c r="N187" i="60" s="1"/>
  <c r="M177" i="60"/>
  <c r="N177" i="60" s="1"/>
  <c r="M116" i="60"/>
  <c r="M118" i="60"/>
  <c r="N118" i="60" s="1"/>
  <c r="D12" i="62"/>
  <c r="D15" i="62" s="1"/>
  <c r="N116" i="60" l="1"/>
  <c r="N550" i="60" s="1"/>
  <c r="M550" i="60"/>
  <c r="F12" i="62"/>
  <c r="C2" i="26"/>
  <c r="C1" i="26"/>
  <c r="C10" i="5"/>
  <c r="C4" i="61"/>
  <c r="C3" i="61"/>
  <c r="C2" i="61"/>
  <c r="C1" i="61"/>
  <c r="C4" i="62"/>
  <c r="C3" i="62"/>
  <c r="C4" i="5"/>
  <c r="C3" i="5"/>
  <c r="B4" i="60"/>
  <c r="B3" i="60"/>
  <c r="C3" i="35"/>
  <c r="C3" i="26"/>
  <c r="C4" i="35"/>
  <c r="C18" i="16"/>
  <c r="C4" i="55" s="1"/>
  <c r="B148" i="5"/>
  <c r="B137" i="5"/>
  <c r="B126" i="5"/>
  <c r="B115" i="5"/>
  <c r="B104" i="5"/>
  <c r="B93" i="5"/>
  <c r="B82" i="5"/>
  <c r="B71" i="5"/>
  <c r="B60" i="5"/>
  <c r="K50" i="55"/>
  <c r="N47" i="55"/>
  <c r="O47" i="55"/>
  <c r="P47" i="55"/>
  <c r="Q47" i="55"/>
  <c r="R47" i="55"/>
  <c r="K47" i="55"/>
  <c r="L47" i="55"/>
  <c r="L44" i="55"/>
  <c r="M44" i="55"/>
  <c r="N44" i="55"/>
  <c r="O44" i="55"/>
  <c r="P44" i="55"/>
  <c r="Q44" i="55"/>
  <c r="R44" i="55"/>
  <c r="K44" i="55"/>
  <c r="K39" i="55"/>
  <c r="L39" i="55"/>
  <c r="K36" i="55"/>
  <c r="L36" i="55"/>
  <c r="K30" i="55"/>
  <c r="L30" i="55"/>
  <c r="K27" i="55"/>
  <c r="L21" i="55"/>
  <c r="M21" i="55"/>
  <c r="N21" i="55"/>
  <c r="O21" i="55"/>
  <c r="P21" i="55"/>
  <c r="Q21" i="55"/>
  <c r="R21" i="55"/>
  <c r="K21" i="55"/>
  <c r="L27" i="55"/>
  <c r="L65" i="55"/>
  <c r="M65" i="55"/>
  <c r="N65" i="55"/>
  <c r="O65" i="55"/>
  <c r="P65" i="55"/>
  <c r="Q65" i="55"/>
  <c r="R65" i="55"/>
  <c r="K65" i="55"/>
  <c r="N72" i="55"/>
  <c r="O72" i="55"/>
  <c r="P72" i="55"/>
  <c r="Q72" i="55"/>
  <c r="R72" i="55"/>
  <c r="K72" i="55"/>
  <c r="L72" i="55"/>
  <c r="M72" i="55"/>
  <c r="N79" i="55"/>
  <c r="O79" i="55"/>
  <c r="P79" i="55"/>
  <c r="Q79" i="55"/>
  <c r="R79" i="55"/>
  <c r="K79" i="55"/>
  <c r="L79" i="55"/>
  <c r="M79" i="55"/>
  <c r="R12" i="55"/>
  <c r="Q12" i="55"/>
  <c r="P12" i="55"/>
  <c r="O12" i="55"/>
  <c r="N12" i="55"/>
  <c r="M12" i="55"/>
  <c r="L12" i="55"/>
  <c r="K12" i="55"/>
  <c r="K40" i="55"/>
  <c r="K31" i="55"/>
  <c r="L31" i="55"/>
  <c r="R39" i="55"/>
  <c r="Q39" i="55"/>
  <c r="R36" i="55"/>
  <c r="R40" i="55" s="1"/>
  <c r="Q36" i="55"/>
  <c r="Q40" i="55" s="1"/>
  <c r="R30" i="55"/>
  <c r="Q30" i="55"/>
  <c r="R27" i="55"/>
  <c r="R31" i="55" s="1"/>
  <c r="R48" i="55" s="1"/>
  <c r="R50" i="55" s="1"/>
  <c r="Q27" i="55"/>
  <c r="Q31" i="55" s="1"/>
  <c r="C3" i="55"/>
  <c r="M47" i="55"/>
  <c r="M39" i="55"/>
  <c r="N39" i="55"/>
  <c r="O39" i="55"/>
  <c r="P39" i="55"/>
  <c r="M36" i="55"/>
  <c r="M40" i="55" s="1"/>
  <c r="N36" i="55"/>
  <c r="O36" i="55"/>
  <c r="O40" i="55" s="1"/>
  <c r="P36" i="55"/>
  <c r="M30" i="55"/>
  <c r="N30" i="55"/>
  <c r="O30" i="55"/>
  <c r="P30" i="55"/>
  <c r="M27" i="55"/>
  <c r="M31" i="55" s="1"/>
  <c r="M48" i="55" s="1"/>
  <c r="M50" i="55" s="1"/>
  <c r="N27" i="55"/>
  <c r="O27" i="55"/>
  <c r="O31" i="55" s="1"/>
  <c r="P27" i="55"/>
  <c r="R80" i="55"/>
  <c r="P80" i="55"/>
  <c r="P40" i="55"/>
  <c r="N40" i="55"/>
  <c r="C11" i="5"/>
  <c r="C12" i="5"/>
  <c r="C13" i="5"/>
  <c r="C14" i="5"/>
  <c r="C15" i="5"/>
  <c r="C16" i="5"/>
  <c r="C17" i="5"/>
  <c r="C18" i="5"/>
  <c r="C19" i="5"/>
  <c r="B49" i="5"/>
  <c r="C1" i="55"/>
  <c r="C2" i="55"/>
  <c r="Q80" i="55" l="1"/>
  <c r="K80" i="55"/>
  <c r="O80" i="55"/>
  <c r="P31" i="55"/>
  <c r="P48" i="55" s="1"/>
  <c r="P50" i="55" s="1"/>
  <c r="L40" i="55"/>
  <c r="Q48" i="55"/>
  <c r="Q50" i="55" s="1"/>
  <c r="L48" i="55"/>
  <c r="L50" i="55" s="1"/>
  <c r="N80" i="55"/>
  <c r="C20" i="16"/>
  <c r="O48" i="55"/>
  <c r="O50" i="55" s="1"/>
  <c r="M80" i="55"/>
  <c r="N31" i="55"/>
  <c r="N48" i="55" s="1"/>
  <c r="N50" i="55" s="1"/>
  <c r="L80" i="55"/>
  <c r="F15" i="62"/>
  <c r="E13" i="62"/>
  <c r="E14" i="62" s="1"/>
  <c r="D13" i="62" l="1"/>
  <c r="F13" i="62" l="1"/>
  <c r="F14" i="62" s="1"/>
  <c r="D14" i="62"/>
  <c r="C13" i="62"/>
  <c r="C14" i="62" s="1"/>
  <c r="F16" i="62" l="1"/>
  <c r="C28" i="16"/>
</calcChain>
</file>

<file path=xl/sharedStrings.xml><?xml version="1.0" encoding="utf-8"?>
<sst xmlns="http://schemas.openxmlformats.org/spreadsheetml/2006/main" count="2775" uniqueCount="888">
  <si>
    <t>Total</t>
  </si>
  <si>
    <t>A</t>
  </si>
  <si>
    <t>B</t>
  </si>
  <si>
    <t>C</t>
  </si>
  <si>
    <t>D</t>
  </si>
  <si>
    <t>E</t>
  </si>
  <si>
    <t>F</t>
  </si>
  <si>
    <t>G</t>
  </si>
  <si>
    <t>H</t>
  </si>
  <si>
    <t>I</t>
  </si>
  <si>
    <t>J</t>
  </si>
  <si>
    <t>GENERAL NOTES :</t>
  </si>
  <si>
    <t>(excluding VAT)</t>
  </si>
  <si>
    <t>RAND VALUE IN WORDS</t>
  </si>
  <si>
    <t>DATE :</t>
  </si>
  <si>
    <t>SIGNATURE :</t>
  </si>
  <si>
    <t>A1</t>
  </si>
  <si>
    <t>A2</t>
  </si>
  <si>
    <t>A3</t>
  </si>
  <si>
    <t>A4</t>
  </si>
  <si>
    <t>A5</t>
  </si>
  <si>
    <t>A6</t>
  </si>
  <si>
    <t>B1</t>
  </si>
  <si>
    <t>B2</t>
  </si>
  <si>
    <t>B3</t>
  </si>
  <si>
    <t>B4</t>
  </si>
  <si>
    <t>B5</t>
  </si>
  <si>
    <t>B6</t>
  </si>
  <si>
    <t>C1</t>
  </si>
  <si>
    <t>C2</t>
  </si>
  <si>
    <t>C3</t>
  </si>
  <si>
    <t>C4</t>
  </si>
  <si>
    <t>C5</t>
  </si>
  <si>
    <t>C6</t>
  </si>
  <si>
    <t>D1</t>
  </si>
  <si>
    <t>D2</t>
  </si>
  <si>
    <t>D3</t>
  </si>
  <si>
    <t>D4</t>
  </si>
  <si>
    <t>D5</t>
  </si>
  <si>
    <t>D6</t>
  </si>
  <si>
    <t>E1</t>
  </si>
  <si>
    <t>E2</t>
  </si>
  <si>
    <t>E3</t>
  </si>
  <si>
    <t>E4</t>
  </si>
  <si>
    <t>E5</t>
  </si>
  <si>
    <t>E6</t>
  </si>
  <si>
    <t>F1</t>
  </si>
  <si>
    <t>F2</t>
  </si>
  <si>
    <t>F3</t>
  </si>
  <si>
    <t>F4</t>
  </si>
  <si>
    <t>F5</t>
  </si>
  <si>
    <t>F6</t>
  </si>
  <si>
    <t>G1</t>
  </si>
  <si>
    <t>G2</t>
  </si>
  <si>
    <t>G3</t>
  </si>
  <si>
    <t>G4</t>
  </si>
  <si>
    <t>G5</t>
  </si>
  <si>
    <t>G6</t>
  </si>
  <si>
    <t>H1</t>
  </si>
  <si>
    <t>H2</t>
  </si>
  <si>
    <t>H3</t>
  </si>
  <si>
    <t>H4</t>
  </si>
  <si>
    <t>H5</t>
  </si>
  <si>
    <t>H6</t>
  </si>
  <si>
    <t>I1</t>
  </si>
  <si>
    <t>I2</t>
  </si>
  <si>
    <t>I3</t>
  </si>
  <si>
    <t>I4</t>
  </si>
  <si>
    <t>I5</t>
  </si>
  <si>
    <t>I6</t>
  </si>
  <si>
    <t>J1</t>
  </si>
  <si>
    <t>J2</t>
  </si>
  <si>
    <t>J3</t>
  </si>
  <si>
    <t>J4</t>
  </si>
  <si>
    <t>J5</t>
  </si>
  <si>
    <t>J6</t>
  </si>
  <si>
    <t xml:space="preserve"> </t>
  </si>
  <si>
    <t>[Price in Words]</t>
  </si>
  <si>
    <t xml:space="preserve">TENDERER’S NAME:  </t>
  </si>
  <si>
    <t>READ ME</t>
  </si>
  <si>
    <t>Enquiry No.</t>
  </si>
  <si>
    <t>Package Name:</t>
  </si>
  <si>
    <t>Tenderer's Name:</t>
  </si>
  <si>
    <t>ENQUIRY No.</t>
  </si>
  <si>
    <t>NAME OF PACKAGE:</t>
  </si>
  <si>
    <t>Read Me</t>
  </si>
  <si>
    <t>Category of Offer:</t>
  </si>
  <si>
    <t>Conventions used in this workbook</t>
  </si>
  <si>
    <t>This workbook contains the following sheets:</t>
  </si>
  <si>
    <t>The following conventions have been used in this workbook to facilitate its accurate use:</t>
  </si>
  <si>
    <t>FULL NAMES OF SIGNATORY:</t>
  </si>
  <si>
    <t>DESIGNATION OF SIGNATORY:</t>
  </si>
  <si>
    <t>Type in the description of each formula in the tables below</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</si>
  <si>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</si>
  <si>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</si>
  <si>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Formula B</t>
  </si>
  <si>
    <t>Formula A</t>
  </si>
  <si>
    <t>Tenderer's description of Formula D</t>
  </si>
  <si>
    <t>Tenderer's description of Formula E</t>
  </si>
  <si>
    <t>Tenderer's description of Formula F</t>
  </si>
  <si>
    <t>Tenderer's description of Formula G</t>
  </si>
  <si>
    <t>Tenderer's description of Formula H</t>
  </si>
  <si>
    <t>Tenderer's description of Formula I</t>
  </si>
  <si>
    <t>Tenderer's description of Formula J</t>
  </si>
  <si>
    <t>Index Ref.</t>
  </si>
  <si>
    <t>Fixed 15% minimum not subject to CPA (0.150)</t>
  </si>
  <si>
    <t>Description / scope of index (e.g. Labour)</t>
  </si>
  <si>
    <t>Source/publisher of index (e.g. SEIFSA, StatsSA, LME)</t>
  </si>
  <si>
    <t>Historical data provided (Yes or No- provide Internet address)</t>
  </si>
  <si>
    <t>Proportions / weightings for each index (refer note 1)</t>
  </si>
  <si>
    <t>CPA FORMULA NOTES :</t>
  </si>
  <si>
    <t>This sheet provides general guidelines for this section.</t>
  </si>
  <si>
    <t>Tender Cover Sheet</t>
  </si>
  <si>
    <t>NOTES:</t>
  </si>
  <si>
    <t>Base Date Index (refer note 5)</t>
  </si>
  <si>
    <t>Base Month for CPA if not Base Date as defined (refer note 4)</t>
  </si>
  <si>
    <t>Historical data provided (Yes or No- provide http link)</t>
  </si>
  <si>
    <t>Formula Code</t>
  </si>
  <si>
    <t>Summary of the description of the Tenderer's Formulae</t>
  </si>
  <si>
    <t>No.</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</si>
  <si>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</si>
  <si>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Base Date Index :</t>
    </r>
    <r>
      <rPr>
        <sz val="12"/>
        <rFont val="Arial"/>
        <family val="2"/>
      </rPr>
      <t xml:space="preserve">   The base index or reference price must be inserted in the appropriate column.</t>
    </r>
  </si>
  <si>
    <t>Only Light Green highlighted cells are to be inputted by the Tenderer.</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</si>
  <si>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</si>
  <si>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</si>
  <si>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t>The total of the prices must include for all direct and indirect costs, overheads, profit on costs, risks, liabilities, obligations, etc. relative to the contract.</t>
  </si>
  <si>
    <t>SPECIFIC REQUIREMENTS</t>
  </si>
  <si>
    <t xml:space="preserve">If the Supplier has decided not to identify a particular item in the price schedule at the time of tender the cost to the Supplier of doing the work is assumed to be included in, or spread across, the other Prices and rates in the price schedule in order to fulfil the obligation to Provide the Goods and Services for the tendered total of the Prices.  </t>
  </si>
  <si>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</si>
  <si>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t xml:space="preserve"> *Eskom may effect this insurance which includes war</t>
  </si>
  <si>
    <t xml:space="preserve">   risk insurance</t>
  </si>
  <si>
    <t>**Please specify</t>
  </si>
  <si>
    <t>SUPPLIED FROM OUTSIDE R.S.A.:</t>
  </si>
  <si>
    <t>(In ZAR)</t>
  </si>
  <si>
    <t>1: F.O.B. PRICE</t>
  </si>
  <si>
    <t>2: COST OF SEA  FREIGHT</t>
  </si>
  <si>
    <t>3: COST OF AIR  FREIGHT</t>
  </si>
  <si>
    <t>4: COST OF MARINE INSURANCES *</t>
  </si>
  <si>
    <t>5: TOTAL PRICE DELIVERED PORT R.S.A. ...</t>
  </si>
  <si>
    <t>(1+2+3+4)</t>
  </si>
  <si>
    <t>6: WHARFAGE</t>
  </si>
  <si>
    <t>7: LANDING CHARGES</t>
  </si>
  <si>
    <t>8: CUSTOMS DUTIES</t>
  </si>
  <si>
    <t>9: IMPORT SURCHARGE</t>
  </si>
  <si>
    <t>10: OTHER**</t>
  </si>
  <si>
    <t>11: COST OF IMPORTATION ...</t>
  </si>
  <si>
    <t>(6+7+8+9+10)</t>
  </si>
  <si>
    <t>12: COST OF RAIL TRANSPORT IN R.S.A.</t>
  </si>
  <si>
    <t>13: COST OF ROAD TRANSPORT IN R.S.A.</t>
  </si>
  <si>
    <t>14: TOTAL COST OF TRANSPORT S.A. PORT TO WORK/SITE ...</t>
  </si>
  <si>
    <t>(12+13)</t>
  </si>
  <si>
    <t>15: TOTAL PRICE (F.O.B.) DELIVERED TO WORKS/SITE...</t>
  </si>
  <si>
    <t>(5+11+14)</t>
  </si>
  <si>
    <t>SUPPLIED FROM INSIDE R.S.A.</t>
  </si>
  <si>
    <t>16: F.O.R. PRICE-GOODS MANUFACTURED INSIDE R.S.A.</t>
  </si>
  <si>
    <t>17: F.O.R. PRICE-GOODS SUPPLIED FROM IMPORTED ITEMS</t>
  </si>
  <si>
    <t>18: TOTAL F.O.R. PRICE ...</t>
  </si>
  <si>
    <t>(16+17)</t>
  </si>
  <si>
    <t>19: COST OF RAIL TRANSPORT</t>
  </si>
  <si>
    <t>20: COST OF ROAD TRANSPORT</t>
  </si>
  <si>
    <t xml:space="preserve">21: COST OF TRANSPORT WORKS TO SITE ...          </t>
  </si>
  <si>
    <t>(19+20)</t>
  </si>
  <si>
    <t xml:space="preserve">22: PRICE (F.O.R.) DELIVERED TO SITE ...          </t>
  </si>
  <si>
    <t>(18+21)</t>
  </si>
  <si>
    <t xml:space="preserve"> SITE WORK (ERECTION / INSTALLATION INCL. COMMISSIONING) </t>
  </si>
  <si>
    <t>23: LOCAL LABOUR</t>
  </si>
  <si>
    <t>24: EXPATRIATE  LABOUR</t>
  </si>
  <si>
    <t xml:space="preserve">25: TOTAL PRICE FOR SITE WORK ...          </t>
  </si>
  <si>
    <t>(23+24)</t>
  </si>
  <si>
    <t>26: OVERSEAS ENGINEERING SERVICES</t>
  </si>
  <si>
    <t>27: LOCAL ENGINEERING SERVICES</t>
  </si>
  <si>
    <t>28: TOTAL PRICE FOR ENGINEERING SERVICES...</t>
  </si>
  <si>
    <t>(26+27)</t>
  </si>
  <si>
    <t>(15+22+25+28)</t>
  </si>
  <si>
    <t>PRICE DELIVERED TO PORT R.S.A. (LINE 5)</t>
  </si>
  <si>
    <t>(In Foreign Currency)</t>
  </si>
  <si>
    <t>(FOB)</t>
  </si>
  <si>
    <t>(FREIGHT)</t>
  </si>
  <si>
    <t>(INSURANCE)</t>
  </si>
  <si>
    <t>PRICE EXPATRIATE LABOUR (LINE 25)</t>
  </si>
  <si>
    <t>PRICE OVERSEAS ENGINEERING SERVICES (LINE 27)</t>
  </si>
  <si>
    <t>SIGNATURE...................................................................</t>
  </si>
  <si>
    <t>CAPACITY........................................................................</t>
  </si>
  <si>
    <t>29: TOTAL PRICE DELIVERED TO SITE (EXCL VAT)</t>
  </si>
  <si>
    <t>30. VAT</t>
  </si>
  <si>
    <t>32: CURRENCY A   1 ZAR=............</t>
  </si>
  <si>
    <t>33: CURRENCY B   1 ZAR=............</t>
  </si>
  <si>
    <t>34: CURRENCY C   1 ZAR=............</t>
  </si>
  <si>
    <t>35: CURRENCY D   1 ZAR=............</t>
  </si>
  <si>
    <t>36: CURRENCY E   1 ZAR=............</t>
  </si>
  <si>
    <t xml:space="preserve">37: TOTAL F.O.B. PRICE </t>
  </si>
  <si>
    <t>38: CURRENCY A   1 ZAR=............</t>
  </si>
  <si>
    <t>39: CURRENCY B   1 ZAR=............</t>
  </si>
  <si>
    <t>40: CURRENCY C   1 ZAR=............</t>
  </si>
  <si>
    <t>41: CURRENCY D   1 ZAR=............</t>
  </si>
  <si>
    <t>42: CURRENCY E   1 ZAR=.............</t>
  </si>
  <si>
    <t xml:space="preserve">43.TOTAL PRICE EXPATRIATE LABOUR </t>
  </si>
  <si>
    <t>44: CURRENCY A   1 ZAR=............</t>
  </si>
  <si>
    <t>45: CURRENCY B   1 ZAR=............</t>
  </si>
  <si>
    <t>46: CURRENCY C   1 ZAR=............</t>
  </si>
  <si>
    <t>47: CURRENCY D   1 ZAR=............</t>
  </si>
  <si>
    <t>48: CURRENCY E   1 ZAR=.............</t>
  </si>
  <si>
    <t xml:space="preserve">49: TOTAL PRICE OVERSEAS ENGINEERING SERVICES (LINE 26) </t>
  </si>
  <si>
    <t>50: FOREIGN CONTENT OF TOTAL PRICE</t>
  </si>
  <si>
    <t>5.1.0 Preamble</t>
  </si>
  <si>
    <t>(including VAT)</t>
  </si>
  <si>
    <t xml:space="preserve">5.1.0 PREAMBLE TO PRICE SCHEDULE </t>
  </si>
  <si>
    <t>The Prices are the amounts stated in the price column of the Price Schedule.  Where an estimated quantity is stated for an item in the Price Schedule, the Price is calculated by multiplying the estimated quantity by the rate.</t>
  </si>
  <si>
    <t>The Tenderer must allow for all necessary costs to complete the pricing shedule as required in terms of the specifications, technical scope and conditions of contract whether expressly stated or not in the Price Schedules. The Tenderer must provide any breakdown of prices as may be required for specific items not detailed in the Price Schedule prior to or after contract award.</t>
  </si>
  <si>
    <t>The Prices quoted by the supplier should be exclusive and inclusive of VAT.</t>
  </si>
  <si>
    <t>NOTE:  ALL CALCULATIONS ARE THE RESPONSIBILITY OF THE TENDERER, AND MUST BE CHECKED THOROUGHLY.  ANY DISCREPANCY FOUND IN THE CALCULATIONS IN THIS WORKBOOK MUST BE BROUGHT TO THE ATTENTION OF ESKOM, THROUGH THE DESIGNATED BUYER!</t>
  </si>
  <si>
    <t>ZAR</t>
  </si>
  <si>
    <t xml:space="preserve">5.1.4. PS 5 </t>
  </si>
  <si>
    <t>31: TOTAL  PRICE DELIVERED TO SITE (INCLD) VAT</t>
  </si>
  <si>
    <t xml:space="preserve">                </t>
  </si>
  <si>
    <t>(5=32+33+34+35+36)</t>
  </si>
  <si>
    <t>(24=38+39+40+41+42)</t>
  </si>
  <si>
    <t>(26=44+45+46+47+48)</t>
  </si>
  <si>
    <t>(37+43+49)</t>
  </si>
  <si>
    <t>The exchange rates inputted below must be the same as per Worksheet 5.1.6   Exchange Rates.</t>
  </si>
  <si>
    <t>(29+30)</t>
  </si>
  <si>
    <t>Must agree with Price (Including VAT) on Tender Cover Page</t>
  </si>
  <si>
    <t>TENDERED PRICE:  IN ZAR</t>
  </si>
  <si>
    <t>There will be no inputting in Grey highlighted cells.</t>
  </si>
  <si>
    <t xml:space="preserve"> Please note, that the Tenderer is to input the VAT amount as no formulae has been provided for the VAT portion.</t>
  </si>
  <si>
    <t>Description</t>
  </si>
  <si>
    <t>DISTRIBUTION CLASS SURGE ARRESTERS FOR 11KV SYSTEMS (INLAND)</t>
  </si>
  <si>
    <t>DISTRIBUTION CLASS SURGE ARRESTERS FOR 11KV SYSTEMS (COASTAL)</t>
  </si>
  <si>
    <t>DISTRIBUTION CLASS SURGE ARRESTERS FOR 22KV SYSTEMS (INLAND)</t>
  </si>
  <si>
    <t>DISTRIBUTION CLASS SURGE ARRESTERS FOR 22KV SYSTEMS (COASTAL)</t>
  </si>
  <si>
    <t>DISTRIBUTION CLASS SURGE ARRESTERS FOR 33KV SYSTEMS (COASTAL)</t>
  </si>
  <si>
    <t>DISTRIBUTION CLASS SURGE ARRESTERS FOR 19KV SWER SYSTEMS (INLAND)</t>
  </si>
  <si>
    <t>DISTRIBUTION CLASS SURGE ARRESTERS FOR 19KV SWER SYSTEMS (COASTAL)</t>
  </si>
  <si>
    <t>Local Currency</t>
  </si>
  <si>
    <t>CPA</t>
  </si>
  <si>
    <t>Formula C</t>
  </si>
  <si>
    <t>Formula D</t>
  </si>
  <si>
    <t>Formula E</t>
  </si>
  <si>
    <t>Formula F</t>
  </si>
  <si>
    <t>Formula G</t>
  </si>
  <si>
    <t>Formula H</t>
  </si>
  <si>
    <t>Formula I</t>
  </si>
  <si>
    <t>Formula J</t>
  </si>
  <si>
    <t>5.1.2 CONTRACT PRICE ADJUSTMENT (CPA) FOR INFLATION</t>
  </si>
  <si>
    <t>5.1.1. Pricing</t>
  </si>
  <si>
    <t>5.1.1 Pricing</t>
  </si>
  <si>
    <t>5.1.2 CPA Formulae</t>
  </si>
  <si>
    <t>No ALTERNATIVE offers are accepted.</t>
  </si>
  <si>
    <t>Only Main Offer is to be submitted. Main offer tenderers are to fully comply with the requirements in the General Notes and CPA Formulae Notes below.</t>
  </si>
  <si>
    <t>Category of Offer ( Main Offer Only):</t>
  </si>
  <si>
    <t>Main Offer Only</t>
  </si>
  <si>
    <t>This Total is to add up to 100% for each CPA formula submitted by tenderer</t>
  </si>
  <si>
    <t>Local</t>
  </si>
  <si>
    <t>CATEGORY OF OFFER (MAIN OFFER ONLY):</t>
  </si>
  <si>
    <t>Prices will be fixed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</si>
  <si>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</si>
  <si>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Only The Main Offer shall be accepted. No alternative offers are accepted. There must be a separate Excel and PDF file for the main offer.</t>
  </si>
  <si>
    <r>
      <t xml:space="preserve">CPA Formulae Codes Column I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 - J )</t>
    </r>
    <r>
      <rPr>
        <sz val="12"/>
        <rFont val="Arial"/>
        <family val="2"/>
      </rPr>
      <t xml:space="preserve"> then  the tenderer must populate their respective CPA formula in  5.1.2 CPA Formulae Worksheet. Codes and descriptions must be selected by the tenderer and inserted into each row of activity. </t>
    </r>
  </si>
  <si>
    <t>Read these notes BEFORE you commence input  to this workbook. Changes may not be made to this workbook. No columns may be removed, edited, added or changed on this workbook.</t>
  </si>
  <si>
    <t>Estimated Quantities</t>
  </si>
  <si>
    <t>Total Tendered Value (ZAR)</t>
  </si>
  <si>
    <t>Tendered Rates (ZAR)</t>
  </si>
  <si>
    <t>RoE Currency 1,00 = ZAR</t>
  </si>
  <si>
    <t>Unit Price in Foreign Currency</t>
  </si>
  <si>
    <t>Total Foreign Price in Local Currency (ZAR)</t>
  </si>
  <si>
    <t>Foreign Currency</t>
  </si>
  <si>
    <t>Tendered Price Excld. Vat (ZAR)</t>
  </si>
  <si>
    <t xml:space="preserve">Vat </t>
  </si>
  <si>
    <t>Tendered Price Including Vat (ZAR)</t>
  </si>
  <si>
    <t>Local + Foreign</t>
  </si>
  <si>
    <t>USD</t>
  </si>
  <si>
    <t xml:space="preserve">The following URL (electronic route) is to be followed to access the relevant SARB rates on their web pages:
</t>
  </si>
  <si>
    <t>-  Select Research
-  Then select Rates
-  Click on "Select historical exchange rates and other interest rates"
-  Clicking on the exchange rate in the following page opens the daily rates per currency and SA Rand</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</si>
  <si>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</si>
  <si>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</si>
  <si>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</si>
  <si>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EXCHANGE RATES PUBLISHED BY SARB</t>
  </si>
  <si>
    <t>NB: Tenderers must submit proof of the SARB rate (s) of exchange used.</t>
  </si>
  <si>
    <t>Date for which the rates are published :</t>
  </si>
  <si>
    <t>No</t>
  </si>
  <si>
    <t>Currency Description</t>
  </si>
  <si>
    <t>Code</t>
  </si>
  <si>
    <t>Exchange Rate
Currency 1,00 = R Amount</t>
  </si>
  <si>
    <t>Payment Method 1a, 1b or 2</t>
  </si>
  <si>
    <t>South African Rand</t>
  </si>
  <si>
    <t>Australian Dollar</t>
  </si>
  <si>
    <t>AUD</t>
  </si>
  <si>
    <t>Canadian Dollar</t>
  </si>
  <si>
    <t>CAN</t>
  </si>
  <si>
    <t>Swiss Franc</t>
  </si>
  <si>
    <t>CHF</t>
  </si>
  <si>
    <t>Danish Krone</t>
  </si>
  <si>
    <t>DKK</t>
  </si>
  <si>
    <t>European Currency</t>
  </si>
  <si>
    <t>EUR</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</si>
  <si>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</si>
  <si>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</si>
  <si>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</si>
  <si>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</si>
  <si>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</si>
  <si>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</si>
  <si>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</si>
  <si>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</si>
  <si>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</si>
  <si>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</si>
  <si>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</si>
  <si>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</si>
  <si>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</si>
  <si>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</si>
  <si>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</si>
  <si>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Total Tendered Value</t>
  </si>
  <si>
    <t>Manual input required</t>
  </si>
  <si>
    <t>All prices in ZAR</t>
  </si>
  <si>
    <t>Section Description</t>
  </si>
  <si>
    <t>TOTAL PRICE EXCLUDING VAT</t>
  </si>
  <si>
    <t>SOUTH AFRICAN VAT - ON IMPORTED GOODS</t>
  </si>
  <si>
    <t>TOTAL PRICES INCLUDING VAT</t>
  </si>
  <si>
    <t>CPA Formula No.
(See Sheet 5.1.2)</t>
  </si>
  <si>
    <t>CPA Description
(See Sheet 5.1.2)</t>
  </si>
  <si>
    <t>Line No.</t>
  </si>
  <si>
    <t xml:space="preserve">Total Tendered Value </t>
  </si>
  <si>
    <t>Must agree with Price (Excl. VAT) on Tender Cover Page</t>
  </si>
  <si>
    <t>Must agree with Price (Incl. VAT) on Tender Cover Page</t>
  </si>
  <si>
    <t>Total Foreign Price in Foreign Currency</t>
  </si>
  <si>
    <t xml:space="preserve">If more than one payment method apply for a currency, the Tenderer must request an additional row be inserted in the table in order to split the values and identify the relevant method.   </t>
  </si>
  <si>
    <t>Total Foreign Currency</t>
  </si>
  <si>
    <t>Total Foreign Currency (ZAR)</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</si>
  <si>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</si>
  <si>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Date to be inserted in the following format: Day, Month and Year.
Must be the SARB rate at 12:00 on day of advertisement of bid</t>
  </si>
  <si>
    <t>This is the cover sheet for Worksheets 5.1.0 to 5.1.4 and provides the total tendered price which is mandatory be completed.  It is also the source of the package name, tenderer name etc. for the other worksheets.  It will  form part of the tender or contract. Worksheets Tender Cover Sheet, 5.1.1 Pricing, 5.1.2 CPA Formulae, 5.1.3 Summary and 5.1.4 Exchange Rates are compulsory tender returnables as they are loaded onto the Eskom Tender Bulletin and they may not be changed or altered.</t>
  </si>
  <si>
    <t>Source</t>
  </si>
  <si>
    <t>Activity description</t>
  </si>
  <si>
    <t>Tenderer's description of Formula C</t>
  </si>
  <si>
    <t>Tenderer's description of Formula B</t>
  </si>
  <si>
    <t>Tenderer's description of Formula A</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</si>
  <si>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</si>
  <si>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yy/mm/dd</t>
  </si>
  <si>
    <r>
      <rPr>
        <b/>
        <u/>
        <sz val="12"/>
        <rFont val="Arial"/>
        <family val="2"/>
      </rPr>
      <t xml:space="preserve">NB - Column F &amp; Column N in 5.1.1 Pricing is a </t>
    </r>
    <r>
      <rPr>
        <b/>
        <sz val="12"/>
        <rFont val="Arial"/>
        <family val="2"/>
      </rPr>
      <t xml:space="preserve"> drop down cell for tenderer to select the Currency and CPA formula chosen that they would have populated in 5.1.2 CPA Formulae and 5.1.4 Exchange Rates. It is the </t>
    </r>
    <r>
      <rPr>
        <b/>
        <u/>
        <sz val="14"/>
        <rFont val="Arial"/>
        <family val="2"/>
      </rPr>
      <t>Tenderer'</t>
    </r>
    <r>
      <rPr>
        <b/>
        <sz val="12"/>
        <rFont val="Arial"/>
        <family val="2"/>
      </rPr>
      <t>s responsibility to ensure that Column H correctly reflects the intention of the Tenderer.</t>
    </r>
  </si>
  <si>
    <t>Fixed</t>
  </si>
  <si>
    <r>
      <t>Prices are 100 % fixed and firm. CPA is not applicable</t>
    </r>
    <r>
      <rPr>
        <sz val="10"/>
        <color indexed="10"/>
        <rFont val="Arial"/>
        <family val="2"/>
      </rPr>
      <t xml:space="preserve">. </t>
    </r>
    <r>
      <rPr>
        <b/>
        <sz val="10"/>
        <color indexed="10"/>
        <rFont val="Arial"/>
        <family val="2"/>
      </rPr>
      <t/>
    </r>
  </si>
  <si>
    <t xml:space="preserve">Firm and Fixed </t>
  </si>
  <si>
    <t xml:space="preserve">5.1.3 Summary </t>
  </si>
  <si>
    <t>5.1.4 EXCHANGE RATES FOR MULTIPLE CURRENCIES</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</si>
  <si>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</si>
  <si>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t xml:space="preserve">Main offer is = The pricing schedule may not be changed or altered. Tenderer(s) to populate all required information on the Tender cover sheet and also populate as stipulated in (5.1.1 Pricing, 5.1.2 CPA Formulae, 5.1.3 Summary (VATPortion) and 5.1.4 Exchange Rates. </t>
  </si>
  <si>
    <t>Currency Code (See Sheet 5.1.4 Rate of Exchange)</t>
  </si>
  <si>
    <t>Title/Definition : Linked to the index, e.g., Table C3, All hourly paid employees.  Must be completely defined</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</si>
  <si>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</si>
  <si>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t>Unit of measure</t>
  </si>
  <si>
    <t>Table 1- A</t>
  </si>
  <si>
    <t>www.resbank.co.za</t>
  </si>
  <si>
    <t>CHECK</t>
  </si>
  <si>
    <t>Table No.</t>
  </si>
  <si>
    <r>
      <t xml:space="preserve">This sheet must be completed by the Tenderer for the proposed contract price adjustment (CPA) formulae, (where applicable ) and will be carried forward to worksheet (5.1.1 Pricing). Details of the CPA Formulae to be determined in accordance with the CPA conditions with reference to the NOTES. </t>
    </r>
    <r>
      <rPr>
        <b/>
        <sz val="12"/>
        <rFont val="Arial"/>
        <family val="2"/>
      </rPr>
      <t xml:space="preserve">If the </t>
    </r>
    <r>
      <rPr>
        <b/>
        <sz val="12"/>
        <color indexed="10"/>
        <rFont val="Arial"/>
        <family val="2"/>
      </rPr>
      <t>CPA Formulae</t>
    </r>
    <r>
      <rPr>
        <b/>
        <sz val="12"/>
        <rFont val="Arial"/>
        <family val="2"/>
      </rPr>
      <t xml:space="preserve"> are </t>
    </r>
    <r>
      <rPr>
        <b/>
        <sz val="12"/>
        <color indexed="10"/>
        <rFont val="Arial"/>
        <family val="2"/>
      </rPr>
      <t>not inputted</t>
    </r>
    <r>
      <rPr>
        <b/>
        <sz val="12"/>
        <rFont val="Arial"/>
        <family val="2"/>
      </rPr>
      <t xml:space="preserve">, in worksheet 5.1.2 CPA formulae, the tendered prices will be </t>
    </r>
    <r>
      <rPr>
        <b/>
        <sz val="12"/>
        <color indexed="10"/>
        <rFont val="Arial"/>
        <family val="2"/>
      </rPr>
      <t>deemed "Fixed and Firm"</t>
    </r>
    <r>
      <rPr>
        <b/>
        <sz val="12"/>
        <rFont val="Arial"/>
        <family val="2"/>
      </rPr>
      <t>.</t>
    </r>
    <r>
      <rPr>
        <sz val="12"/>
        <rFont val="Arial"/>
        <family val="2"/>
      </rPr>
      <t xml:space="preserve"> </t>
    </r>
    <r>
      <rPr>
        <b/>
        <sz val="12"/>
        <rFont val="Arial"/>
        <family val="2"/>
      </rPr>
      <t xml:space="preserve">If the CPA formulae </t>
    </r>
    <r>
      <rPr>
        <b/>
        <sz val="12"/>
        <color indexed="10"/>
        <rFont val="Arial"/>
        <family val="2"/>
      </rPr>
      <t>is inputted</t>
    </r>
    <r>
      <rPr>
        <b/>
        <sz val="12"/>
        <rFont val="Arial"/>
        <family val="2"/>
      </rPr>
      <t xml:space="preserve"> in worksheet </t>
    </r>
    <r>
      <rPr>
        <b/>
        <sz val="12"/>
        <color indexed="10"/>
        <rFont val="Arial"/>
        <family val="2"/>
      </rPr>
      <t>(5.1.2 CPA Formulae</t>
    </r>
    <r>
      <rPr>
        <b/>
        <sz val="12"/>
        <rFont val="Arial"/>
        <family val="2"/>
      </rPr>
      <t xml:space="preserve">) but is </t>
    </r>
    <r>
      <rPr>
        <b/>
        <sz val="12"/>
        <color indexed="10"/>
        <rFont val="Arial"/>
        <family val="2"/>
      </rPr>
      <t>not reflected,</t>
    </r>
    <r>
      <rPr>
        <b/>
        <sz val="12"/>
        <rFont val="Arial"/>
        <family val="2"/>
      </rPr>
      <t xml:space="preserve"> using the drop downs, in worksheet (</t>
    </r>
    <r>
      <rPr>
        <b/>
        <sz val="12"/>
        <color indexed="10"/>
        <rFont val="Arial"/>
        <family val="2"/>
      </rPr>
      <t>5.1.1 Pricing)</t>
    </r>
    <r>
      <rPr>
        <b/>
        <sz val="12"/>
        <rFont val="Arial"/>
        <family val="2"/>
      </rPr>
      <t>, the tendered prices will be deemed "Fixed and Firm". Rate of exchange (ROE) cannot be accepted by Eskom to form part of any CPA formulae.</t>
    </r>
  </si>
  <si>
    <t>All worksheets in this Pricing Schedule are to be submitted. Tenderers are not allowed to ommit a worksheet. If specifically worksheets, 5.1.1 or 5.1.2 are ommited, it will be deemed that CPA  are not applicable to this tender. Rate of exchange (ROE) cannot be accepted by Eskom to form part of any CPA formulae.</t>
  </si>
  <si>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as stipulated in  (5.1.1 Pricing ), (5.1.4 Exchange rates) and  (5.1.2 CPA Formulae). </t>
    </r>
  </si>
  <si>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and also populate  as stipulated in  (5.1.1 Pricing )  (5.1.2 CPA Formulae) and (5.1.4 Exchange rates). CPA Formulae should represent cost breakdown of the goods/commodities/components/items being sourced.</t>
    </r>
  </si>
  <si>
    <t>TESTER;SAGE JDSU OTDR CAL</t>
  </si>
  <si>
    <t>EA</t>
  </si>
  <si>
    <t>TESTER;SAGE JDSU OTDR REP</t>
  </si>
  <si>
    <t>TESTER;147,DIGITAL  ANALYSER CAL</t>
  </si>
  <si>
    <t>TESTER;1310NM,FIBRE OPTIC LASER CAL</t>
  </si>
  <si>
    <t>TESTER;132A,DIGITAL ANALYSER CAL</t>
  </si>
  <si>
    <t>TESTER;1417,PCM METER CAL</t>
  </si>
  <si>
    <t>TESTER;1550NM,FIBRE OPTIC LASER CAL</t>
  </si>
  <si>
    <t>TESTER;195,RCL METER CAL</t>
  </si>
  <si>
    <t>TESTER;1999,FREQUENCY COUNTER CAL</t>
  </si>
  <si>
    <t>TESTER;200EP,TONE &amp; PROBE TEST CAL</t>
  </si>
  <si>
    <t>TESTER;2024,OSCILLATOR CAL</t>
  </si>
  <si>
    <t>TESTER;2031,SIGNAL GENERATOR CAL</t>
  </si>
  <si>
    <t>TESTER;2040,ICT TEST SET CAL</t>
  </si>
  <si>
    <t>TESTER;210,HE DENMARK TEST SET CAL</t>
  </si>
  <si>
    <t>TESTER;2187,ATTENUATOR CAL</t>
  </si>
  <si>
    <t>TESTER;2230,DIGITAL OSCILLOSCOPE CAL</t>
  </si>
  <si>
    <t>TESTER;2245A,OSCILLOSCOPE CAL</t>
  </si>
  <si>
    <t>TESTER;2390,ANALYSER CAL</t>
  </si>
  <si>
    <t>TESTER;2501,LEVEL METER CAL</t>
  </si>
  <si>
    <t>TESTER;25B,FREQUENCY COUNTER CAL</t>
  </si>
  <si>
    <t>TESTER;2841,ANALYSER CAL</t>
  </si>
  <si>
    <t>TESTER;3000A,FREQUENCY COUNTER CAL</t>
  </si>
  <si>
    <t>TESTER;3000E,DIGITAL ANALYSER CAL</t>
  </si>
  <si>
    <t>TESTER;3022,COUPLER CAL</t>
  </si>
  <si>
    <t>TESTER;302X,EXFO POWER METER CAL</t>
  </si>
  <si>
    <t>TESTER;314,OSCILLOSCOPE CAL</t>
  </si>
  <si>
    <t>TESTER;3151,HIOKI METER CAL</t>
  </si>
  <si>
    <t>TESTER;35-20,POWER SUPPLY CAL</t>
  </si>
  <si>
    <t>TESTER;3530,DATACOM ANALYSER CAL</t>
  </si>
  <si>
    <t>TESTER;3731,AEMCI TEST SET CAL</t>
  </si>
  <si>
    <t>TESTER;390,BUTTINSKI PHONE CAL</t>
  </si>
  <si>
    <t>TESTER;40,EPROM PROGRAMMER CAL</t>
  </si>
  <si>
    <t>TESTER;4000,DIGITAL ANALYSER CAL</t>
  </si>
  <si>
    <t>TESTER;4145,LEVEL METER CAL</t>
  </si>
  <si>
    <t>TESTER;448974-0,AUDIO MEASURING CAL</t>
  </si>
  <si>
    <t>TESTER;468,DIGITAL OSCILLOSCOPE CAL</t>
  </si>
  <si>
    <t>TESTER;4G,PROGRAMMER CAL</t>
  </si>
  <si>
    <t>TESTER;53320,ANALYSER CAL</t>
  </si>
  <si>
    <t>TESTER;5504,OSCILLOSCOPE CAL</t>
  </si>
  <si>
    <t>TESTER;60-36,POWER SUPPLY CAL</t>
  </si>
  <si>
    <t>TESTER;630,KAG TEST SET CAL</t>
  </si>
  <si>
    <t>TESTER;70-1101,EPROM ERASER CAL</t>
  </si>
  <si>
    <t>TESTER;740689,LEICA DISTO METER CAL</t>
  </si>
  <si>
    <t>TESTER;8031F,MAJORTECH METER CAL</t>
  </si>
  <si>
    <t>TESTER;8080,ATTENUATOR CAL</t>
  </si>
  <si>
    <t>TESTER;84/2 NO18B,OHM METER CAL</t>
  </si>
  <si>
    <t>TESTER;897733-1,OSCILLOSCOPE CAL</t>
  </si>
  <si>
    <t>TESTER;940-114-34,ATTENUATOR CAL</t>
  </si>
  <si>
    <t>TESTER;940-60-33,ATTENUATOR CAL</t>
  </si>
  <si>
    <t>TESTER;940-60-34,ATTENUATOR CAL</t>
  </si>
  <si>
    <t>TESTER;9902,FREQUENCY COUNTER CAL</t>
  </si>
  <si>
    <t>TESTER;A-800,ANALYSER CAL</t>
  </si>
  <si>
    <t>TESTER;AR2002,COMMS MONITOR CAL</t>
  </si>
  <si>
    <t>TESTER;BIRD 33,WATT METER CAL</t>
  </si>
  <si>
    <t>TESTER;BIRD 4304,WATT METER CAL</t>
  </si>
  <si>
    <t>TESTER;BIRD 4304A,WATT METER CAL</t>
  </si>
  <si>
    <t>TESTER;BIRD 50A,WATT METER CAL</t>
  </si>
  <si>
    <t>TESTER;CJ90020,TEST SET CAL</t>
  </si>
  <si>
    <t>TESTER;CM-60A,CHARGER CAL</t>
  </si>
  <si>
    <t>TESTER;CMS 54,COMMS MONITOR CAL</t>
  </si>
  <si>
    <t>TESTER;CMTA 54,ANALYSER CAL</t>
  </si>
  <si>
    <t>TESTER;CPM46,POWER METER/FREQUEN CAL</t>
  </si>
  <si>
    <t>TESTER;DCS7040,OSCILLOSCOPE  CAL</t>
  </si>
  <si>
    <t>TESTER;DM6013A,CAPACITANCE METER CAL</t>
  </si>
  <si>
    <t>TESTER;DMM 196,MULTIMETER CAL</t>
  </si>
  <si>
    <t>TESTER;DT85,DATA LOGGER CAL</t>
  </si>
  <si>
    <t>TESTER;E 10,SUNSET TEST SET CAL</t>
  </si>
  <si>
    <t>TESTER;E-20,SUNRISE TEST SET CAL</t>
  </si>
  <si>
    <t>TESTER;ER30T,EPROM ERASER CAL</t>
  </si>
  <si>
    <t>TESTER;EX-702,PROGRAMMER CAL</t>
  </si>
  <si>
    <t>TESTER;F3,ORGANO DE-IONISER CAL</t>
  </si>
  <si>
    <t>TESTER;FB250,OTDR CAL</t>
  </si>
  <si>
    <t>TESTER;FC7102,FREQUENCY COUNTER CAL</t>
  </si>
  <si>
    <t>TESTER;FLUKE 10,MULTIMETER CAL</t>
  </si>
  <si>
    <t>TESTER;FLUKE 1000V,MULTIMETER CAL</t>
  </si>
  <si>
    <t>TESTER;FLUKE 111,MULTIMETER CAL</t>
  </si>
  <si>
    <t>TESTER;FLUKE 175,MULTIMETER CAL</t>
  </si>
  <si>
    <t>TESTER;FLUKE 177,MULTIMETER CAL</t>
  </si>
  <si>
    <t>TESTER;FLUKE 179,MULTIMETER CAL</t>
  </si>
  <si>
    <t>TESTER;FLUKE 187,DIGITAL MULTIME CAL</t>
  </si>
  <si>
    <t>TESTER;FLUKE 199 CS,OSCILLOSCOPE CAL</t>
  </si>
  <si>
    <t>TESTER;FLUKE 650,LAN CABEL METER CAL</t>
  </si>
  <si>
    <t>TESTER;FLUKE 72,MULTIMETER CAL</t>
  </si>
  <si>
    <t>TESTER;FLUKE 73 111,MULTIMETER CAL</t>
  </si>
  <si>
    <t>TESTER;FLUKE 73,MULTIMETER CAL</t>
  </si>
  <si>
    <t>TESTER;FLUKE 75 11,MULTIMETER CAL</t>
  </si>
  <si>
    <t>TESTER;FLUKE 75,MULTIMETER CAL</t>
  </si>
  <si>
    <t>TESTER;FLUKE 76,MULTIMETER CAL</t>
  </si>
  <si>
    <t>TESTER;FLUKE 77,MULTIMETER CAL</t>
  </si>
  <si>
    <t>TESTER;FLUKE 77 S11,MULTIMETER CAL</t>
  </si>
  <si>
    <t>TESTER;FLUKE 79,MULTIMETER CAL</t>
  </si>
  <si>
    <t>TESTER;FLUKE 8050A,BENCH MULTI CAL</t>
  </si>
  <si>
    <t>TESTER;FLUKE 8060,MULTIMETER CAL</t>
  </si>
  <si>
    <t>TESTER;FLUKE 8060A,MULTIMETER CAL</t>
  </si>
  <si>
    <t>TESTER;FLUKE 85,MULTIMETER CAL</t>
  </si>
  <si>
    <t>TESTER;FLUKE 87 IV,MULTIMETER CAL</t>
  </si>
  <si>
    <t>TESTER;FLUKE 87,MULTIMETER CAL</t>
  </si>
  <si>
    <t>TESTER;FLUKE MULTIMETER CAL</t>
  </si>
  <si>
    <t>TESTER;FLUKE337,CLAMP METER CAL</t>
  </si>
  <si>
    <t>TESTER;FSH3,COMMS MONITOR CAL</t>
  </si>
  <si>
    <t>TESTER;FSM-200,METER CAL</t>
  </si>
  <si>
    <t>TESTER;FSM-500,METER CAL</t>
  </si>
  <si>
    <t>TESTER;FTB400,EXFO OTDR CAL</t>
  </si>
  <si>
    <t>TESTER;FTB-400SM,EXFO OTDR CAL</t>
  </si>
  <si>
    <t>TESTER;FTP 3005,AUDIO MEASURING CAL</t>
  </si>
  <si>
    <t>TESTER;FVA-60DB,ATTENUATOR CAL</t>
  </si>
  <si>
    <t>TESTER;GEGE4088,MULTI METER CAL</t>
  </si>
  <si>
    <t>TESTER;GTA 9A,POWER METER CAL</t>
  </si>
  <si>
    <t>TESTER;HP 11581,ATTENUATOR SET CAL</t>
  </si>
  <si>
    <t>TESTER;HP 11721A,FREQUENCY DOUBL CAL</t>
  </si>
  <si>
    <t>TESTER;HP 3225A,LEVEL METER CAL</t>
  </si>
  <si>
    <t>TESTER;HP 3552A,TMS ASIST LEVEL CAL</t>
  </si>
  <si>
    <t>TESTER;HP 3702B,TEST SET CAL</t>
  </si>
  <si>
    <t>TESTER;HP 3746A,LEVEL METER CAL</t>
  </si>
  <si>
    <t>TESTER;HP 37717C,COMMS MONITOR CAL</t>
  </si>
  <si>
    <t>TESTER;HP 3780A,LEVEL GENERATOR  CAL</t>
  </si>
  <si>
    <t>TESTER;HP 432A,POWER METER CAL</t>
  </si>
  <si>
    <t>TESTER;HP 435A,POWER METER CAL</t>
  </si>
  <si>
    <t>TESTER;HP 437B,POWER METER CAL</t>
  </si>
  <si>
    <t>TESTER;HP 4936A,TMS AUDIO MEASUR CAL</t>
  </si>
  <si>
    <t>TESTER;HP 5315A,FREQUENCY COUNTE CAL</t>
  </si>
  <si>
    <t>TESTER;HP 5340A,FREQUENCY COUNTE CAL</t>
  </si>
  <si>
    <t>TESTER;HP 5347A,COUNTER POWER ME CAL</t>
  </si>
  <si>
    <t>TESTER;HP 5386A,FREQUENCY COUNTE CAL</t>
  </si>
  <si>
    <t>TESTER;HP 54200A,OSCILLOSCOPE CAL</t>
  </si>
  <si>
    <t>TESTER;HP 54201A,DIGITAL OSCILOS CAL</t>
  </si>
  <si>
    <t>TESTER;HP 54610A,DIGITAL OSCILOS CAL</t>
  </si>
  <si>
    <t>TESTER;HP 6200B,TEST SET CAL</t>
  </si>
  <si>
    <t>TESTER;HP 773D,DIRECTIONAL COUPL CAL</t>
  </si>
  <si>
    <t>TESTER;HP 778D,COUPLER CAL</t>
  </si>
  <si>
    <t>TESTER;HP 83752A,FREQUENCY GENER  CAL</t>
  </si>
  <si>
    <t>TESTER;HP 8481A,POWER SENSOR CAL</t>
  </si>
  <si>
    <t>TESTER;HP 8481D,POWER SENSOR CAL</t>
  </si>
  <si>
    <t>TESTER;HP 8481H,POWER SENSOR CAL</t>
  </si>
  <si>
    <t>TESTER;HP 85032B,CALIBRATION KIT CAL</t>
  </si>
  <si>
    <t>TESTER;HP 86025A,POWER SENSOR CAL</t>
  </si>
  <si>
    <t>TESTER;HP 8656A,SIGNAL GENERATOR CAL</t>
  </si>
  <si>
    <t>TESTER;HP 8657A,SIGNAL GENERATOR CAL</t>
  </si>
  <si>
    <t>TESTER;HP 8920,COMMS MONITOR CAL</t>
  </si>
  <si>
    <t>TESTER;HP 8920A,TEST SET CAL</t>
  </si>
  <si>
    <t>TESTER;HP P382A,ATTENUATOR CAL</t>
  </si>
  <si>
    <t>TESTER;HP SLMS,LEVEL METER CAL</t>
  </si>
  <si>
    <t>TESTER;HP11581A,ATTENUATOR CAL</t>
  </si>
  <si>
    <t>TESTER;HP11582A,ATTENUATOR CAL</t>
  </si>
  <si>
    <t>TESTER;HP3421A,DATACOMM ANALYSER CAL</t>
  </si>
  <si>
    <t>TESTER;HP37717C,DIGITAL COMMS AN CAL</t>
  </si>
  <si>
    <t>TESTER;HP37732A,DATACOMMS ANALYS CAL</t>
  </si>
  <si>
    <t>TESTER;HP77,TONE PROBE TEST SET CAL</t>
  </si>
  <si>
    <t>TESTER;HP8494A,ATTENUATOR CAL</t>
  </si>
  <si>
    <t>TESTER;HP8494B,ATTENUATOR CAL</t>
  </si>
  <si>
    <t>TESTER;HP8496A,STEP UP ATTENUATO CAL</t>
  </si>
  <si>
    <t>TESTER;HP8496B,ATTENUATOR CAL</t>
  </si>
  <si>
    <t>TESTER;HP8562A,SPECTRUM ANNALYSE CAL</t>
  </si>
  <si>
    <t>TESTER;HP8562B,SPECTRUM ANNALYSE CAL</t>
  </si>
  <si>
    <t>TESTER;HP8563E,SPECTRUM ANALYSER CAL</t>
  </si>
  <si>
    <t>TESTER;HP8593E,SPECTRUM ANALYSER CAL</t>
  </si>
  <si>
    <t>TESTER;HP8594E,SPECTRUM ANALYSER CAL</t>
  </si>
  <si>
    <t>TESTER;HP859E,SPECTRUM ANALYSER CAL</t>
  </si>
  <si>
    <t>TESTER;HP8757E,SCALER ANALYSER CAL</t>
  </si>
  <si>
    <t>TESTER;HP8901A,MODULATOR ANALYSE CAL</t>
  </si>
  <si>
    <t>TESTER;HP8920A,COMMS MONITOR CAL</t>
  </si>
  <si>
    <t>TESTER;HP8930A,AUDIO ANALYSER CAL</t>
  </si>
  <si>
    <t>TESTER;HP8949B,ATTENUATOR CAL</t>
  </si>
  <si>
    <t>TESTER;HP8949B/8495B,ATTENUATOR CAL</t>
  </si>
  <si>
    <t>TESTER;HPJ2302A,DIGITAL COMMS AN CAL</t>
  </si>
  <si>
    <t>TESTER;HPJ382A,ATTENUATOR CAL</t>
  </si>
  <si>
    <t>TESTER;IC F3GT,TEST SET CAL</t>
  </si>
  <si>
    <t>TESTER;IC F4023T,TEST SET CAL</t>
  </si>
  <si>
    <t>TESTER;K2004,KYORITSU METER CAL</t>
  </si>
  <si>
    <t>TESTER;K2046R,M/TECH METER CAL</t>
  </si>
  <si>
    <t>TESTER;K240B,ATTENUATOR CAL</t>
  </si>
  <si>
    <t>TESTER;LA6T,EPROM ERASER CAL</t>
  </si>
  <si>
    <t>TESTER;LTD/8MK.V,MULTI METER CAL</t>
  </si>
  <si>
    <t>TESTER;MC-160,COMMS MONITOR CAL</t>
  </si>
  <si>
    <t>TESTER;ME 4510B,ANALYSER CAL</t>
  </si>
  <si>
    <t>TESTER;MG 462A,LEVEL GENERATOR CAL</t>
  </si>
  <si>
    <t>TESTER;ML524B,ANALYSER CAL</t>
  </si>
  <si>
    <t>TESTER;MS331A,FAULT LOCATER CAL</t>
  </si>
  <si>
    <t>TESTER;MT 500,MEGGER CAL</t>
  </si>
  <si>
    <t>TESTER;MT-850,MULTI METER CAL</t>
  </si>
  <si>
    <t>TESTER;MTBM515,MULTI METER CAL</t>
  </si>
  <si>
    <t>TESTER;MW 9070B,ARINTSU OTDR CAL</t>
  </si>
  <si>
    <t>TESTER;MX2400T,MAGNAVOX CAL</t>
  </si>
  <si>
    <t>TESTER;MX430,MULTI METER CAL</t>
  </si>
  <si>
    <t>TESTER;OLS1,FIBRE OPTIC LIGHT CAL</t>
  </si>
  <si>
    <t>TESTER;OPM1,FIBRE OPTIC LIGHT CAL</t>
  </si>
  <si>
    <t>TESTER;P110,PROGRAMMER CAL</t>
  </si>
  <si>
    <t>TESTER;PCM 23,TESTER CAL</t>
  </si>
  <si>
    <t>TESTER;PM 3305,OSCILLISCOPE CAL</t>
  </si>
  <si>
    <t>TESTER;PM 3315,OSCILLOSCOPE CAL</t>
  </si>
  <si>
    <t>TESTER;PM 3335,DIGITAL OSCILLOSC CAL</t>
  </si>
  <si>
    <t>TESTER;PM 5501,PATTERN GENERATOR CAL</t>
  </si>
  <si>
    <t>TESTER;PM2404,AMMETER CAL</t>
  </si>
  <si>
    <t>TESTER;PM2505,MULTIMETER CAL</t>
  </si>
  <si>
    <t>TESTER;PM6303,RCL METER CAL</t>
  </si>
  <si>
    <t>TESTER;PR875,PROGRAMMER CAL</t>
  </si>
  <si>
    <t>TESTER;PTS100&amp;PTS200,TONE PROBE CAL</t>
  </si>
  <si>
    <t>TESTER;RF 108,LEVEL METER CAL</t>
  </si>
  <si>
    <t>TESTER;RSA SMFP2,ANALYSER CAL</t>
  </si>
  <si>
    <t>TESTER;S101,DETECTOR CAL</t>
  </si>
  <si>
    <t>TESTER;S113,FAULT LOCATER CAL</t>
  </si>
  <si>
    <t>TESTER;S331D,ANALYSER CAL</t>
  </si>
  <si>
    <t>TESTER;SMFP2,TEST SET CAL</t>
  </si>
  <si>
    <t>TESTER;SUNSET 10,ANALYSER CAL</t>
  </si>
  <si>
    <t>TESTER;T1820,TEST SET CAL</t>
  </si>
  <si>
    <t>TESTER;T2400TH,MULTI METER CAL</t>
  </si>
  <si>
    <t>TESTER;TBM811,MULTI METER CAL</t>
  </si>
  <si>
    <t>TESTER;TBM812,MULTI METER CAL</t>
  </si>
  <si>
    <t>TESTER;TDS2012,OSCILLOSCOPE CAL</t>
  </si>
  <si>
    <t>TESTER;TDS220,OSCILLOSCOPE CAL</t>
  </si>
  <si>
    <t>TESTER;TDS320,OSCILLOSCOPE CAL</t>
  </si>
  <si>
    <t>TESTER;TDS420A,OSCILLOSCOPE CAL</t>
  </si>
  <si>
    <t>TESTER;THS730A,OSCILLOSCOPE CAL</t>
  </si>
  <si>
    <t>TESTER;TFS3030,OTDR CAL</t>
  </si>
  <si>
    <t>TESTER;TKLAN-30,EXFO OTDR CAL</t>
  </si>
  <si>
    <t>TESTER;TM2192,EPROM PROGRAMMER CAL</t>
  </si>
  <si>
    <t>TESTER;TMB812,MULTI METER CAL</t>
  </si>
  <si>
    <t>TESTER;TX3,MULTIMETER CAL</t>
  </si>
  <si>
    <t>TESTER;TX90,TONE PROBE TEST SET CAL</t>
  </si>
  <si>
    <t>TESTER;VC-6025,OSCILLOSCOPE CAL</t>
  </si>
  <si>
    <t>TESTER;W&amp;G BN2033,LEVEL GENERATO CAL</t>
  </si>
  <si>
    <t>TESTER;W&amp;G DLA9,DATA LINE ANALYS CAL</t>
  </si>
  <si>
    <t>TESTER;W&amp;G OLS10&amp;OLP10,FIBRE S&amp;D CAL</t>
  </si>
  <si>
    <t>TESTER;W&amp;G OS12,LEVEL GENERATOR CAL</t>
  </si>
  <si>
    <t>TESTER;W&amp;G PCM23,AUDIO TEST SET CAL</t>
  </si>
  <si>
    <t>TESTER;W&amp;G PFA-30,DIGITAL COMMS CAL</t>
  </si>
  <si>
    <t>TESTER;W&amp;G PFA-35,DATACOM ANALYS CAL</t>
  </si>
  <si>
    <t>TESTER;W&amp;G PMG-13,LEVEL GENERATO CAL</t>
  </si>
  <si>
    <t>TESTER;W&amp;G PMP-20,LEVEL METER CAL</t>
  </si>
  <si>
    <t>TESTER;W&amp;G PS-10,LEVEL GENERATOR CAL</t>
  </si>
  <si>
    <t>TESTER;W&amp;G PS-15,LEVEL GENERATOR CAL</t>
  </si>
  <si>
    <t>TESTER;W&amp;G PS-20,LEVEL GENERATOR CAL</t>
  </si>
  <si>
    <t>TESTER;W&amp;G PS-3,LEVEL GENERATOR CAL</t>
  </si>
  <si>
    <t>TESTER;W&amp;G PS-30,LEVEL GENERATOR CAL</t>
  </si>
  <si>
    <t>TESTER;W&amp;G PS-33,LEVEL GENERATOR CAL</t>
  </si>
  <si>
    <t>TESTER;W&amp;G PS-33A,LEVEL GENERATO CAL</t>
  </si>
  <si>
    <t>TESTER;W&amp;G SPM-15,SLECTIVE LEVEL CAL</t>
  </si>
  <si>
    <t>TESTER;W&amp;G SPM-3,LEVEL METER CAL</t>
  </si>
  <si>
    <t>TESTER;W&amp;G SPM-31,LEVEL METER CAL</t>
  </si>
  <si>
    <t>TESTER;W&amp;G SPM-32,SLECTIVE LEVEL CAL</t>
  </si>
  <si>
    <t>TESTER;W&amp;G SPM-32A,LEVEL GENERAT CAL</t>
  </si>
  <si>
    <t>TESTER;W&amp;G SPM-33,LEVEL METER CAL</t>
  </si>
  <si>
    <t>TESTER;W&amp;G SPM-34,LEVEL METER CAL</t>
  </si>
  <si>
    <t>TESTER;W&amp;G TFH2,LEVEL METER CAL</t>
  </si>
  <si>
    <t>TESTER;WG15,ATTENUATOR CAL</t>
  </si>
  <si>
    <t>TESTER;XL3120,FREQUENCY COUNTER CAL</t>
  </si>
  <si>
    <t>TESTER;YSS 1315,OTDR CAL</t>
  </si>
  <si>
    <t>TESTER;FTB-100B,EXFO OTDR CAL</t>
  </si>
  <si>
    <t>TESTER;FSM-40S,FUJIKURA FUSION SPLICER C</t>
  </si>
  <si>
    <t>TESTER;PAD-55-10L,KIKISUI POWER SUPPLY C</t>
  </si>
  <si>
    <t>TESTER;NGB;POWER SUPPLY CAL</t>
  </si>
  <si>
    <t>TESTER;UT60B;MULTIMETER UNI-T CAL</t>
  </si>
  <si>
    <t>UNIT:MT24;MAJORTECH MULTIMETER CAL</t>
  </si>
  <si>
    <t>TESTER:AMS;ESD AUDIO MEASURING SET CAL</t>
  </si>
  <si>
    <t>TESTER:CMS52;R&amp;S RADIO COMMS MONITOR CAL</t>
  </si>
  <si>
    <t>TESTER:K345A;LAMODA REGULATED P/S CAL</t>
  </si>
  <si>
    <t>TESTER;1200S,COMMS MONITOR IFR CAL</t>
  </si>
  <si>
    <t>TESTER;1310NM,FIBRE OPTIC LASER REP</t>
  </si>
  <si>
    <t>TESTER;132A,DIGITAL ANALYSER REP</t>
  </si>
  <si>
    <t>TESTER;1417,PCM METER REP</t>
  </si>
  <si>
    <t>TESTER;147,DIGITAL  ANALYSER REP</t>
  </si>
  <si>
    <t>TESTER;1550NM,FIBRE OPTIC LASER REP</t>
  </si>
  <si>
    <t>TESTER;195,RCL METER REP</t>
  </si>
  <si>
    <t>TESTER;1999,FREQUENCY COUNTER REP</t>
  </si>
  <si>
    <t>TESTER;200EP,TONE &amp; PROBE TEST REP</t>
  </si>
  <si>
    <t>TESTER;2024,OSCILLATOR REP</t>
  </si>
  <si>
    <t>TESTER;2031,SIGNAL GENERATOR REP</t>
  </si>
  <si>
    <t>TESTER;2040,ICT TEST SET REP</t>
  </si>
  <si>
    <t>TESTER;210,HE DENMARK TEST SET REP</t>
  </si>
  <si>
    <t>TESTER;2187,ATTENUATOR REP</t>
  </si>
  <si>
    <t>TESTER;2230,DIGITAL OSCILLOSCOPE REP</t>
  </si>
  <si>
    <t>TESTER;2245A,OSCILLOSCOPE REP</t>
  </si>
  <si>
    <t>TESTER;2390,ANALYSER REP</t>
  </si>
  <si>
    <t>TESTER;2501,LEVEL METER REP</t>
  </si>
  <si>
    <t>TESTER;25B,FREQUENCY COUNTER REP</t>
  </si>
  <si>
    <t>TESTER;2841,ANALYSER REP</t>
  </si>
  <si>
    <t>TESTER;3000A,FREQUENCY COUNTER REP</t>
  </si>
  <si>
    <t>TESTER;3000E,DIGITAL ANALYSER REP</t>
  </si>
  <si>
    <t>TESTER;3022,COUPLER REP</t>
  </si>
  <si>
    <t>TESTER;302X,EXFO POWER METER REP</t>
  </si>
  <si>
    <t>TESTER;314,OSCILLOSCOPE REP</t>
  </si>
  <si>
    <t>TESTER;3151,HIOKI METER REP</t>
  </si>
  <si>
    <t>TESTER;35-20,POWER SUPPLY REP</t>
  </si>
  <si>
    <t>TESTER;3530,DATACOM ANALYSER REP</t>
  </si>
  <si>
    <t>TESTER;3731,AEMCI TEST SET REP</t>
  </si>
  <si>
    <t>TESTER;390,BUTTINSKI PHONE REP</t>
  </si>
  <si>
    <t>TESTER;40,EPROM PROGRAMMER REP</t>
  </si>
  <si>
    <t>TESTER;4000,DIGITAL ANALYSER REP</t>
  </si>
  <si>
    <t>TESTER;4145,LEVEL METER REP</t>
  </si>
  <si>
    <t>TESTER;448974-0,AUDIO MEASURING REP</t>
  </si>
  <si>
    <t>TESTER;468,DIGITAL OSCILLOSCOPE REP</t>
  </si>
  <si>
    <t>TESTER;4G,PROGRAMMER REP</t>
  </si>
  <si>
    <t>TESTER;53320,ANALYSER REP</t>
  </si>
  <si>
    <t>TESTER;5504,OSCILLOSCOPE REP</t>
  </si>
  <si>
    <t>TESTER;60-36,POWER SUPPLY REP</t>
  </si>
  <si>
    <t>TESTER;630,KAG TEST SET REP</t>
  </si>
  <si>
    <t>TESTER;70-1101,EPROM ERASER REP</t>
  </si>
  <si>
    <t>TESTER;740689,LEICA DISTO METER REP</t>
  </si>
  <si>
    <t>TESTER;8031F,MAJORTECH METER REP</t>
  </si>
  <si>
    <t>TESTER;8080,ATTENUATOR REP</t>
  </si>
  <si>
    <t>TESTER;84/2 NO18B,OHM METER REP</t>
  </si>
  <si>
    <t>TESTER;897733-1,OSCILLOSCOPE REP</t>
  </si>
  <si>
    <t>TESTER;940-114-34,ATTENUATOR REP</t>
  </si>
  <si>
    <t>TESTER;940-60-33,ATTENUATOR REP</t>
  </si>
  <si>
    <t>TESTER;940-60-34,ATTENUATOR REP</t>
  </si>
  <si>
    <t>TESTER;9902,FREQUENCY COUNTER REP</t>
  </si>
  <si>
    <t>TESTER;A-800,ANALYSER REP</t>
  </si>
  <si>
    <t>TESTER;AR2002,COMMS MONITOR REP</t>
  </si>
  <si>
    <t>TESTER;BIRD 33,WATT METER REP</t>
  </si>
  <si>
    <t>TESTER;BIRD 4304,WATT METER REP</t>
  </si>
  <si>
    <t>TESTER;BIRD 4304A,WATT METER REP</t>
  </si>
  <si>
    <t>TESTER;BIRD 50A,WATT METER REP</t>
  </si>
  <si>
    <t>TESTER;CJ90020,TEST SET REP</t>
  </si>
  <si>
    <t>TESTER;CM-60A,CHARGER REP</t>
  </si>
  <si>
    <t>TESTER;CMS 54,COMMS MONITOR REP</t>
  </si>
  <si>
    <t>TESTER;CMTA 54,ANALYSER REP</t>
  </si>
  <si>
    <t>TESTER;CPM46,POWER METER/FREQUEN REP</t>
  </si>
  <si>
    <t>TESTER;DCS7040,OSCILLOSCOPE REP</t>
  </si>
  <si>
    <t>TESTER;DM6013A,CAPACITANCE METER REP</t>
  </si>
  <si>
    <t>TESTER;DMM 196,MULTIMETER REP</t>
  </si>
  <si>
    <t>TESTER;DT85,DATA LOGGER REP</t>
  </si>
  <si>
    <t>TESTER;E 10,SUNSET TEST SET REP</t>
  </si>
  <si>
    <t>TESTER;E-20,SUNRISE TEST SET REP</t>
  </si>
  <si>
    <t>TESTER;ER30T,EPROM ERASER REP</t>
  </si>
  <si>
    <t>TESTER;EX-702,PROGRAMMER REP</t>
  </si>
  <si>
    <t>TESTER;F3,ORGANO DE-IONISER REP</t>
  </si>
  <si>
    <t>TESTER;FB250,OTDR REP</t>
  </si>
  <si>
    <t>TESTER;FC7102,FREQUENCY COUNTER REP</t>
  </si>
  <si>
    <t>TESTER;FLUKE 10,MULTIMETER REP</t>
  </si>
  <si>
    <t>TESTER;FLUKE 1000V,MULTIMETER REP</t>
  </si>
  <si>
    <t>TESTER;FLUKE 111,MULTIMETER REP</t>
  </si>
  <si>
    <t>TESTER;FLUKE 175,MULTIMETER REP</t>
  </si>
  <si>
    <t>TESTER;FLUKE 177,MULTIMETER REP</t>
  </si>
  <si>
    <t>TESTER;FLUKE 179,MULTIMETER REP</t>
  </si>
  <si>
    <t>TESTER;FLUKE 187,DIGITAL MULTIME REP</t>
  </si>
  <si>
    <t>TESTER;FLUKE 199 CS,OSCILLOSCOPE REP</t>
  </si>
  <si>
    <t>TESTER;FLUKE 650,LAN CABEL METER REP</t>
  </si>
  <si>
    <t>TESTER;FLUKE 72,MULTIMETER REP</t>
  </si>
  <si>
    <t>TESTER;FLUKE 73 111,MULTIMETER REP</t>
  </si>
  <si>
    <t>TESTER;FLUKE 73,MULTIMETER REP</t>
  </si>
  <si>
    <t>TESTER;FLUKE 75 11,MULTIMETER REP</t>
  </si>
  <si>
    <t>TESTER;FLUKE 75,MULTIMETER REP</t>
  </si>
  <si>
    <t>TESTER;FLUKE 76,MULTIMETER REP</t>
  </si>
  <si>
    <t>TESTER;FLUKE 77,MULTIMETER REP</t>
  </si>
  <si>
    <t>TESTER;FLUKE 77 S11,MULTIMETER REP</t>
  </si>
  <si>
    <t>TESTER;FLUKE 79,MULTIMETER REP</t>
  </si>
  <si>
    <t>TESTER;FLUKE 8050A,BENCH MULTI REP</t>
  </si>
  <si>
    <t>TESTER;FLUKE 8060,MULTIMETER REP</t>
  </si>
  <si>
    <t>TESTER;FLUKE 8060A,MULTIMETER REP</t>
  </si>
  <si>
    <t>TESTER;FLUKE 85,MULTIMETER REP</t>
  </si>
  <si>
    <t>TESTER;FLUKE 87 IV,MULTIMETER REP</t>
  </si>
  <si>
    <t>TESTER;FLUKE 87,MULTIMETER REP</t>
  </si>
  <si>
    <t>TESTER;FLUKE MULTIMETER REP</t>
  </si>
  <si>
    <t>TESTER;FLUKE337,CLAMP METER REP</t>
  </si>
  <si>
    <t>TESTER;FSH3,COMMS MONITOR REP</t>
  </si>
  <si>
    <t>TESTER;FSM-200,METER REP</t>
  </si>
  <si>
    <t>TESTER;FSM-500,METER REP</t>
  </si>
  <si>
    <t>TESTER;FTB400,EXFO OTDR REP</t>
  </si>
  <si>
    <t>TESTER;FTB-400SM,EXFO OTDR REP</t>
  </si>
  <si>
    <t>TESTER;FTP 3005,AUDIO MEASURING REP</t>
  </si>
  <si>
    <t>TESTER;FVA-60DB,ATTENUATOR REP</t>
  </si>
  <si>
    <t>TESTER;GEGE4088,MULTI METER REP</t>
  </si>
  <si>
    <t>TESTER;GTA 9A,POWER METER REP</t>
  </si>
  <si>
    <t>TESTER;HP 11581,ATTENUATOR SET REP</t>
  </si>
  <si>
    <t>TESTER;HP 11721A,FREQUENCY DOUBL REP</t>
  </si>
  <si>
    <t>TESTER;HP 3225A,LEVEL METER REP</t>
  </si>
  <si>
    <t>TESTER;HP 3552A,TMS ASIST LEVEL REP</t>
  </si>
  <si>
    <t>TESTER;HP 3702B,TEST SET REP</t>
  </si>
  <si>
    <t>TESTER;HP 3746A,LEVEL METER REP</t>
  </si>
  <si>
    <t>TESTER;HP 37717C,COMMS MONITOR REP</t>
  </si>
  <si>
    <t>TESTER;HP 3780A,LEVEL GENERATOR REP</t>
  </si>
  <si>
    <t>TESTER;HP 432A,POWER METER REP</t>
  </si>
  <si>
    <t>TESTER;HP 435A,POWER METER REP</t>
  </si>
  <si>
    <t>TESTER;HP 437B,POWER METER REP</t>
  </si>
  <si>
    <t>TESTER;HP 4936A,TMS AUDIO MEASUR REP</t>
  </si>
  <si>
    <t>TESTER;HP 5315A,FREQUENCY COUNTE REP</t>
  </si>
  <si>
    <t>TESTER;HP 5340A,FREQUENCY COUNTE REP</t>
  </si>
  <si>
    <t>TESTER;HP 5347A,COUNTER POWER ME REP</t>
  </si>
  <si>
    <t>TESTER;HP 5386A,FREQUENCY COUNTE REP</t>
  </si>
  <si>
    <t>TESTER;HP 54200A,OSCILLOSCOPE REP</t>
  </si>
  <si>
    <t>TESTER;HP 54201A,DIGITAL OSCILOS REP</t>
  </si>
  <si>
    <t>TESTER;HP 54610A,DIGITAL OSCILOS REP</t>
  </si>
  <si>
    <t>TESTER;HP 6200B,TEST SET REP</t>
  </si>
  <si>
    <t>TESTER;HP 773D,DIRECTIONAL COUPL REP</t>
  </si>
  <si>
    <t>TESTER;HP 778D,COUPLER REP</t>
  </si>
  <si>
    <t>TESTER;HP 83752A,FREQUENCY GENER REP</t>
  </si>
  <si>
    <t>TESTER;HP 8481A,POWER SENSOR REP</t>
  </si>
  <si>
    <t>TESTER;HP 8481D,POWER SENSOR REP</t>
  </si>
  <si>
    <t>TESTER;HP 8481H,POWER SENSOR REP</t>
  </si>
  <si>
    <t>TESTER;HP 85032B,CALIBRATION KIT REP</t>
  </si>
  <si>
    <t>TESTER;HP 86025A,POWER SENSOR REP</t>
  </si>
  <si>
    <t>TESTER;HP 8656A,SIGNAL GENERATOR REP</t>
  </si>
  <si>
    <t>TESTER;HP 8657A,SIGNAL GENERATOR REP</t>
  </si>
  <si>
    <t>TESTER;HP 8920,COMMS MONITOR REP</t>
  </si>
  <si>
    <t>TESTER;HP 8920A,TEST SET REP</t>
  </si>
  <si>
    <t>TESTER;HP P382A,ATTENUATOR REP</t>
  </si>
  <si>
    <t>TESTER;HP SLMS,LEVEL METER REP</t>
  </si>
  <si>
    <t>TESTER;HP11581A,ATTENUATOR REP</t>
  </si>
  <si>
    <t>TESTER;HP11582A,ATTENUATOR REP</t>
  </si>
  <si>
    <t>TESTER;HP3421A,DATACOMM ANALYSER REP</t>
  </si>
  <si>
    <t>TESTER;HP37717C,DIGITAL COMMS AN REP</t>
  </si>
  <si>
    <t>TESTER;HP37732A,DATACOMMS ANALYS REP</t>
  </si>
  <si>
    <t>TESTER;HP77,TONE PROBE TEST SET REP</t>
  </si>
  <si>
    <t>TESTER;HP8494A,ATTENUATOR REP</t>
  </si>
  <si>
    <t>TESTER;HP8494B,ATTENUATOR REP</t>
  </si>
  <si>
    <t>TESTER;HP8496A,STEP UP ATTENUATO REP</t>
  </si>
  <si>
    <t>TESTER;HP8496B,ATTENUATOR REP</t>
  </si>
  <si>
    <t>TESTER;HP8562A,SPECTRUM ANNALYSE REP</t>
  </si>
  <si>
    <t>TESTER;HP8562B,SPECTRUM ANNALYSE REP</t>
  </si>
  <si>
    <t>TESTER;HP8563E,SPECTRUM ANALYSER REP</t>
  </si>
  <si>
    <t>TESTER;HP8593E,SPECTRUM ANALYSER REP</t>
  </si>
  <si>
    <t>TESTER;HP8594E,SPECTRUM ANALYSER REP</t>
  </si>
  <si>
    <t>TESTER;HP859E,SPECTRUM ANALYSER REP</t>
  </si>
  <si>
    <t>TESTER;HP8757E,SCALER ANALYSER REP</t>
  </si>
  <si>
    <t>TESTER;HP8901A,MODULATOR ANALYSE REP</t>
  </si>
  <si>
    <t>TESTER;HP8920A,COMMS MONITOR REP</t>
  </si>
  <si>
    <t>TESTER;HP8930A,AUDIO ANALYSER REP</t>
  </si>
  <si>
    <t>TESTER;HP8949B,ATTENUATOR REP</t>
  </si>
  <si>
    <t>TESTER;HP8949B/8495B,ATTENUATOR REP</t>
  </si>
  <si>
    <t>TESTER;HPJ2302A,DIGITAL COMMS AN REP</t>
  </si>
  <si>
    <t>TESTER;HPJ382A,ATTENUATOR REP</t>
  </si>
  <si>
    <t>TESTER;IC F3GT,TEST SET REP</t>
  </si>
  <si>
    <t>TESTER;IC F4023T,TEST SET REP</t>
  </si>
  <si>
    <t>TESTER;K2004,KYORITSU METER REP</t>
  </si>
  <si>
    <t>TESTER;K2046R,M/TECH METER REP</t>
  </si>
  <si>
    <t>TESTER;K240B,ATTENUATOR REP</t>
  </si>
  <si>
    <t>TESTER;LA6T,EPROM ERASER REP</t>
  </si>
  <si>
    <t>TESTER;LTD/8MK.V,MULTI METER REP</t>
  </si>
  <si>
    <t>TESTER;MC-160,COMMS MONITOR REP</t>
  </si>
  <si>
    <t>TESTER;ME 4510B,ANALYSER REP</t>
  </si>
  <si>
    <t>TESTER;MG 462A,LEVEL GENERATOR REP</t>
  </si>
  <si>
    <t>TESTER;ML524B,ANALYSER REP</t>
  </si>
  <si>
    <t>TESTER;MS331A,FAULT LOCATER REP</t>
  </si>
  <si>
    <t>TESTER;MT 500,MEGGER REP</t>
  </si>
  <si>
    <t>TESTER;MT-850,MULTI METER REP</t>
  </si>
  <si>
    <t>TESTER;MTBM515,MULTI METER REP</t>
  </si>
  <si>
    <t>TESTER;MW 9070B,ARINTSU OTDR REP</t>
  </si>
  <si>
    <t>TESTER;MX2400T,MAGNAVOX REP</t>
  </si>
  <si>
    <t>TESTER;MX430,MULTI METER REP</t>
  </si>
  <si>
    <t>TESTER;OLS1,FIBRE OPTIC LIGHT REP</t>
  </si>
  <si>
    <t>TESTER;OPM1,FIBRE OPTIC LIGHT REP</t>
  </si>
  <si>
    <t>TESTER;P110,PROGRAMMER REP</t>
  </si>
  <si>
    <t>TESTER;PCM 23,TESTER REP</t>
  </si>
  <si>
    <t>TESTER;PM 3305,OSCILLISCOPE REP</t>
  </si>
  <si>
    <t>TESTER;PM 3315,OSCILLOSCOPE REP</t>
  </si>
  <si>
    <t>TESTER;PM 3335,DIGITAL OSCILLOSC REP</t>
  </si>
  <si>
    <t>TESTER;PM 5501,PATTERN GENERATOR REP</t>
  </si>
  <si>
    <t>TESTER;PM2404,AMMETER REP</t>
  </si>
  <si>
    <t>TESTER;PM2505,MULTIMETER REP</t>
  </si>
  <si>
    <t>TESTER;PM6303,RCL METER REP</t>
  </si>
  <si>
    <t>TESTER;PR875,PROGRAMMER REP</t>
  </si>
  <si>
    <t>TESTER;PTS100&amp;PTS200,TONE PROBE REP</t>
  </si>
  <si>
    <t>TESTER;RF 108,LEVEL METER REP</t>
  </si>
  <si>
    <t>TESTER;RSA SMFP2,ANALYSER REP</t>
  </si>
  <si>
    <t>TESTER;S101,DETECTOR REP</t>
  </si>
  <si>
    <t>TESTER;S113,FAULT LOCATER REP</t>
  </si>
  <si>
    <t>TESTER;S331D,ANALYSER REP</t>
  </si>
  <si>
    <t>TESTER;SMFP2,TEST SET REP</t>
  </si>
  <si>
    <t>TESTER;SUNSET 10,ANALYSER REP</t>
  </si>
  <si>
    <t>TESTER;T1820,TEST SET REP</t>
  </si>
  <si>
    <t>TESTER;T2400TH,MULTI METER REP</t>
  </si>
  <si>
    <t>TESTER;TBM811,MULTI METER REP</t>
  </si>
  <si>
    <t>TESTER;TBM812,MULTI METER REP</t>
  </si>
  <si>
    <t>TESTER;TDS2012,OSCILLOSCOPE REP</t>
  </si>
  <si>
    <t>TESTER;TDS220,OSCILLOSCOPE REP</t>
  </si>
  <si>
    <t>TESTER;TDS320,OSCILLOSCOPE REP</t>
  </si>
  <si>
    <t>TESTER;TDS420A,OSCILLOSCOPE REP</t>
  </si>
  <si>
    <t>TESTER;THS730A,OSCILLOSCOPE REP</t>
  </si>
  <si>
    <t>TESTER;TFS3030,OTDR REP</t>
  </si>
  <si>
    <t>TESTER;TKLAN-30,EXFO OTDR REP</t>
  </si>
  <si>
    <t>TESTER;TM2192,EPROM PROGRAMMER REP</t>
  </si>
  <si>
    <t>TESTER;TMB812,MULTI METER REP</t>
  </si>
  <si>
    <t>TESTER;TX3,MULTIMETER REP</t>
  </si>
  <si>
    <t>TESTER;TX90,TONE PROBE TEST SET REP</t>
  </si>
  <si>
    <t>TESTER;VC-6025,OSCILLOSCOPE REP</t>
  </si>
  <si>
    <t>TESTER;W&amp;G BN2033,LEVEL GENERATO REP</t>
  </si>
  <si>
    <t>TESTER;W&amp;G DLA9,DATA LINE ANALYS REP</t>
  </si>
  <si>
    <t>TESTER;W&amp;G OLS10&amp;OLP10,FIBRE S&amp;D REP</t>
  </si>
  <si>
    <t>TESTER;W&amp;G OS12,LEVEL GENERATOR REP</t>
  </si>
  <si>
    <t>TESTER;W&amp;G PCM23,AUDIO TEST SET REP</t>
  </si>
  <si>
    <t>TESTER;W&amp;G PFA-30,DIGITAL COMMS REP</t>
  </si>
  <si>
    <t>TESTER;W&amp;G PFA-35,DATACOM ANALYS REP</t>
  </si>
  <si>
    <t>TESTER;W&amp;G PMG-13,LEVEL GENERATO REP</t>
  </si>
  <si>
    <t>TESTER;W&amp;G PMP-20,LEVEL METER REP</t>
  </si>
  <si>
    <t>TESTER;W&amp;G PS-10,LEVEL GENERATOR REP</t>
  </si>
  <si>
    <t>TESTER;W&amp;G PS-15,LEVEL GENERATOR REP</t>
  </si>
  <si>
    <t>TESTER;W&amp;G PS-20,LEVEL GENERATOR REP</t>
  </si>
  <si>
    <t>TESTER;W&amp;G PS-3,LEVEL GENERATOR REP</t>
  </si>
  <si>
    <t>TESTER;W&amp;G PS-30,LEVEL GENERATOR REP</t>
  </si>
  <si>
    <t>TESTER;W&amp;G PS-33,LEVEL GENERATOR REP</t>
  </si>
  <si>
    <t>TESTER;W&amp;G PS-33A,LEVEL GENERATO REP</t>
  </si>
  <si>
    <t>TESTER;W&amp;G SPM-15,SLECTIVE LEVEL REP</t>
  </si>
  <si>
    <t>TESTER;W&amp;G SPM-3,LEVEL METER REP</t>
  </si>
  <si>
    <t>TESTER;W&amp;G SPM-31,LEVEL METER REP</t>
  </si>
  <si>
    <t>TESTER;W&amp;G SPM-32,SLECTIVE LEVEL REP</t>
  </si>
  <si>
    <t>TESTER;W&amp;G SPM-32A,LEVEL GENERAT REP</t>
  </si>
  <si>
    <t>TESTER;W&amp;G SPM-33,LEVEL METER REP</t>
  </si>
  <si>
    <t>TESTER;W&amp;G SPM-34,LEVEL METER REP</t>
  </si>
  <si>
    <t>TESTER;W&amp;G TFH2,LEVEL METER REP</t>
  </si>
  <si>
    <t>TESTER;WG15,ATTENUATOR REP</t>
  </si>
  <si>
    <t>TESTER;XL3120,FREQUENCY COUNTER REP</t>
  </si>
  <si>
    <t>TESTER;YSS 1315,OTDR REP</t>
  </si>
  <si>
    <t>TESTER;FTB-100B,EXFO OTDR REP</t>
  </si>
  <si>
    <t>TESTER;FSM-40S,FUJIKURA FUSION SPLICER R</t>
  </si>
  <si>
    <t>TESTER;PAD-55-10L,KIKISUI POWER SUPPLY R</t>
  </si>
  <si>
    <t>TESTER;NGB;POWER SUPPLY REP</t>
  </si>
  <si>
    <t>TESTER;UT60B;MULTIMETER UNI-T REP</t>
  </si>
  <si>
    <t>UNIT:MT24;MAJORTECH MULTIMETER REP</t>
  </si>
  <si>
    <t>TESTER:AMS;ESD AUDIO MEASURING SET REP</t>
  </si>
  <si>
    <t>TESTER:CMS52;R&amp;S RADIO COMMS MONITOR REP</t>
  </si>
  <si>
    <t>TESTER:K345A;LAMODA REGULATED P/S REP</t>
  </si>
  <si>
    <t>TESTER;1200S,COMMS MONITOR IFR REP</t>
  </si>
  <si>
    <t>Tester:S810D - 820D; Rep Major; 220 VAC</t>
  </si>
  <si>
    <t>Tester: S810D - 820D; Rep Minor;220 VAC</t>
  </si>
  <si>
    <t>Tester: S810D - S820D; Cal 220 VAC</t>
  </si>
  <si>
    <t>Tester:Sage JDSU OTDR Rep Major; Instrum</t>
  </si>
  <si>
    <t>Tester: Sage JDSU OTDR Rep Minor; Instru</t>
  </si>
  <si>
    <t>Tester: Sage JDSU OTDR Cal; Instrument</t>
  </si>
  <si>
    <t>TESTER:S810D-820D ;REP ;220 VAC</t>
  </si>
  <si>
    <t>TESTER:S810D-S820D ;CAL ;220 VAC</t>
  </si>
  <si>
    <t>TESTER:SAGE JDSU OTDR REP ;INSTRUMENT</t>
  </si>
  <si>
    <t>TESTER:SAGE JDSU OTDR CAL ;INSTRUMENT</t>
  </si>
  <si>
    <t>,00ER:S810D-820D ;REP ;220 VAC</t>
  </si>
  <si>
    <t>Callibration equipment</t>
  </si>
  <si>
    <t>Provisioning of calibration and repair of Eskom Telecommunications test equipment on an as and when required basis for a period of three (3) years</t>
  </si>
  <si>
    <r>
      <t>The Price Schedule provides the basis of valuation, price adjustment (CPA) formulae and information for general contract progress monitoring. This contract is an "as and when" required contract.</t>
    </r>
    <r>
      <rPr>
        <sz val="12"/>
        <color rgb="FFFF0000"/>
        <rFont val="Arial"/>
        <family val="2"/>
      </rPr>
      <t>The tender will be awarded to a single tenderer or to a maximum of two tenderers for this price list and will be split amongst those tenderers.</t>
    </r>
    <r>
      <rPr>
        <sz val="12"/>
        <rFont val="Arial"/>
        <family val="2"/>
      </rPr>
      <t>The units herein are estimates only and are non-committal.  No alternative offers are accepted.</t>
    </r>
  </si>
  <si>
    <r>
      <t>This sheet provides an overview to the Tenderer of the content and role of the sheets making up the Price Schedule.  It will not form part of the tender or contract</t>
    </r>
    <r>
      <rPr>
        <sz val="12"/>
        <color rgb="FFFF0000"/>
        <rFont val="Arial"/>
        <family val="2"/>
      </rPr>
      <t>.The tender will be awarded to a single tenderer or a maximum of two tenderers for this price list and will be split amongst those tenderers.</t>
    </r>
    <r>
      <rPr>
        <sz val="12"/>
        <rFont val="Arial"/>
        <family val="2"/>
      </rPr>
      <t>This contract is an "as and when" required contract. The units herein are estimates only and are non-committal.</t>
    </r>
  </si>
  <si>
    <t>MWP1770TX</t>
  </si>
  <si>
    <t>MWP1770</t>
  </si>
  <si>
    <t>ANNEXURE K - PRICING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</si>
</sst>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mmm\-yyyy"/>
    <numFmt numFmtId="169" formatCode="#,##0.000"/>
    <numFmt numFmtId="170" formatCode="###\ ###\ ##0\ \ &quot;RAND&quot;;\-###\ ###\ ##0\ &quot;RAND&quot;"/>
    <numFmt numFmtId="171" formatCode="_(* #,##0.0000_);_(* \(#,##0.0000\);_(* &quot;-&quot;??_);_(@_)"/>
    <numFmt numFmtId="172" formatCode="[$-409]mmm\-yy;@"/>
    <numFmt numFmtId="173" formatCode="0."/>
    <numFmt numFmtId="174" formatCode="0.000_)"/>
    <numFmt numFmtId="175" formatCode="_(&quot;$&quot;* #,##0.00_);_(&quot;$&quot;* \(#,##0.00\);_(&quot;$&quot;* &quot;-&quot;??_);_(@_)"/>
    <numFmt numFmtId="176" formatCode="[$R-436]\ #,##0.00"/>
    <numFmt numFmtId="177" formatCode="_ &quot;R&quot;* #,##0.00_ ;_ &quot;R&quot;* \-#,##0.00_ ;_ &quot;R&quot;* &quot;-&quot;??_ ;_ @_ "/>
    <numFmt numFmtId="178" formatCode="_ * #,##0.00_)_£_ ;_ * \(#,##0.00\)_£_ ;_ * &quot;-&quot;??_)_£_ ;_ @_ "/>
    <numFmt numFmtId="179" formatCode="#,##0.0_);\(#,##0.0\)"/>
    <numFmt numFmtId="180" formatCode="0.00_)"/>
    <numFmt numFmtId="181" formatCode="&quot;See Note &quot;\ #"/>
    <numFmt numFmtId="182" formatCode="\$\ #,##0"/>
    <numFmt numFmtId="183" formatCode="&quot;R&quot;\ #,##0.00"/>
    <numFmt numFmtId="184" formatCode="dd\-mmmm\-yyyy"/>
  </numFmts>
  <fonts count="97" x14ac:knownFonts="1">
    <font>
      <sz val="10"/>
      <name val="Arial"/>
    </font>
    <font>
      <sz val="11"/>
      <color indexed="8"/>
      <name val="Calibri"/>
      <family val="2"/>
    </font>
    <font>
      <sz val="10"/>
      <name val="Arial"/>
      <family val="2"/>
    </font>
    <font>
      <sz val="8"/>
      <name val="Arial"/>
      <family val="2"/>
    </font>
    <font>
      <sz val="9"/>
      <name val="Arial"/>
      <family val="2"/>
    </font>
    <font>
      <sz val="10"/>
      <name val="Arial"/>
      <family val="2"/>
    </font>
    <font>
      <b/>
      <sz val="9"/>
      <name val="Arial"/>
      <family val="2"/>
    </font>
    <font>
      <b/>
      <sz val="10"/>
      <name val="Arial"/>
      <family val="2"/>
    </font>
    <font>
      <b/>
      <sz val="11"/>
      <name val="Arial"/>
      <family val="2"/>
    </font>
    <font>
      <b/>
      <sz val="10"/>
      <name val="Arial"/>
      <family val="2"/>
    </font>
    <font>
      <sz val="12"/>
      <name val="Times New Roman"/>
      <family val="1"/>
    </font>
    <font>
      <sz val="10"/>
      <name val="Arial"/>
      <family val="2"/>
    </font>
    <font>
      <b/>
      <sz val="14"/>
      <name val="Arial"/>
      <family val="2"/>
    </font>
    <font>
      <sz val="11"/>
      <name val="Arial"/>
      <family val="2"/>
    </font>
    <font>
      <b/>
      <sz val="12"/>
      <name val="Arial"/>
      <family val="2"/>
    </font>
    <font>
      <sz val="12"/>
      <name val="Arial"/>
      <family val="2"/>
    </font>
    <font>
      <sz val="26"/>
      <name val="Arial"/>
      <family val="2"/>
    </font>
    <font>
      <b/>
      <sz val="20"/>
      <name val="Arial"/>
      <family val="2"/>
    </font>
    <font>
      <b/>
      <u/>
      <sz val="16"/>
      <name val="Arial"/>
      <family val="2"/>
    </font>
    <font>
      <sz val="9"/>
      <color indexed="10"/>
      <name val="Arial"/>
      <family val="2"/>
    </font>
    <font>
      <sz val="10"/>
      <color indexed="10"/>
      <name val="Arial"/>
      <family val="2"/>
    </font>
    <font>
      <b/>
      <sz val="10"/>
      <color indexed="10"/>
      <name val="Arial"/>
      <family val="2"/>
    </font>
    <font>
      <b/>
      <sz val="10"/>
      <color indexed="17"/>
      <name val="Arial"/>
      <family val="2"/>
    </font>
    <font>
      <sz val="10"/>
      <color indexed="17"/>
      <name val="Arial"/>
      <family val="2"/>
    </font>
    <font>
      <sz val="12"/>
      <color indexed="10"/>
      <name val="Arial"/>
      <family val="2"/>
    </font>
    <font>
      <sz val="12"/>
      <color indexed="17"/>
      <name val="Arial"/>
      <family val="2"/>
    </font>
    <font>
      <sz val="12"/>
      <color indexed="12"/>
      <name val="Arial"/>
      <family val="2"/>
    </font>
    <font>
      <b/>
      <sz val="14"/>
      <color indexed="10"/>
      <name val="Arial"/>
      <family val="2"/>
    </font>
    <font>
      <b/>
      <u/>
      <sz val="14"/>
      <color indexed="10"/>
      <name val="Arial"/>
      <family val="2"/>
    </font>
    <font>
      <b/>
      <u/>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6"/>
      <name val="Arial"/>
      <family val="2"/>
    </font>
    <font>
      <b/>
      <sz val="12"/>
      <color indexed="10"/>
      <name val="Arial"/>
      <family val="2"/>
    </font>
    <font>
      <sz val="9"/>
      <color indexed="10"/>
      <name val="Arial"/>
      <family val="2"/>
    </font>
    <font>
      <sz val="10"/>
      <color indexed="10"/>
      <name val="Arial"/>
      <family val="2"/>
    </font>
    <font>
      <i/>
      <sz val="14"/>
      <name val="Arial"/>
      <family val="2"/>
    </font>
    <font>
      <b/>
      <sz val="10"/>
      <name val="Arial"/>
      <family val="2"/>
    </font>
    <font>
      <sz val="10"/>
      <name val="MS Sans Serif"/>
      <family val="2"/>
    </font>
    <font>
      <sz val="9"/>
      <name val="MS Sans Serif"/>
      <family val="2"/>
    </font>
    <font>
      <b/>
      <u/>
      <sz val="10"/>
      <name val="Arial"/>
      <family val="2"/>
    </font>
    <font>
      <sz val="14"/>
      <name val="Arial"/>
      <family val="2"/>
    </font>
    <font>
      <sz val="10"/>
      <color indexed="8"/>
      <name val="Arial"/>
      <family val="2"/>
    </font>
    <font>
      <sz val="10"/>
      <name val="Times New Roman"/>
      <family val="1"/>
    </font>
    <font>
      <b/>
      <sz val="10"/>
      <name val="Times New Roman"/>
      <family val="1"/>
    </font>
    <font>
      <b/>
      <sz val="8"/>
      <name val="Times New Roman"/>
      <family val="1"/>
    </font>
    <font>
      <sz val="8"/>
      <name val="Times New Roman"/>
      <family val="1"/>
    </font>
    <font>
      <sz val="11"/>
      <name val="Tms Rmn"/>
    </font>
    <font>
      <sz val="18"/>
      <name val="Arial"/>
      <family val="2"/>
    </font>
    <font>
      <i/>
      <sz val="12"/>
      <name val="Arial"/>
      <family val="2"/>
    </font>
    <font>
      <b/>
      <sz val="18"/>
      <name val="Arial"/>
      <family val="2"/>
    </font>
    <font>
      <sz val="12"/>
      <name val="Helv"/>
    </font>
    <font>
      <b/>
      <i/>
      <sz val="16"/>
      <name val="Helv"/>
    </font>
    <font>
      <sz val="8"/>
      <color indexed="10"/>
      <name val="Arial Narrow"/>
      <family val="2"/>
    </font>
    <font>
      <sz val="9.75"/>
      <name val="Arial"/>
      <family val="2"/>
    </font>
    <font>
      <b/>
      <sz val="9.75"/>
      <name val="Arial"/>
      <family val="2"/>
    </font>
    <font>
      <sz val="8"/>
      <name val="Helv"/>
    </font>
    <font>
      <i/>
      <sz val="10"/>
      <name val="Times New Roman"/>
      <family val="1"/>
    </font>
    <font>
      <u/>
      <sz val="10"/>
      <name val="Arial"/>
      <family val="2"/>
    </font>
    <font>
      <sz val="10"/>
      <name val="Arial"/>
      <family val="2"/>
    </font>
    <font>
      <sz val="16"/>
      <name val="Arial"/>
      <family val="2"/>
    </font>
    <font>
      <b/>
      <u/>
      <sz val="14"/>
      <color indexed="10"/>
      <name val="Arial"/>
      <family val="2"/>
    </font>
    <font>
      <sz val="10"/>
      <color indexed="10"/>
      <name val="Arial"/>
      <family val="2"/>
    </font>
    <font>
      <b/>
      <sz val="10"/>
      <color indexed="8"/>
      <name val="Arial"/>
      <family val="2"/>
    </font>
    <font>
      <b/>
      <sz val="14"/>
      <color indexed="10"/>
      <name val="Arial"/>
      <family val="2"/>
    </font>
    <font>
      <b/>
      <sz val="12"/>
      <color indexed="10"/>
      <name val="Arial"/>
      <family val="2"/>
    </font>
    <font>
      <b/>
      <sz val="12"/>
      <color indexed="60"/>
      <name val="Arial"/>
      <family val="2"/>
    </font>
    <font>
      <b/>
      <sz val="10"/>
      <color indexed="10"/>
      <name val="Arial"/>
      <family val="2"/>
    </font>
    <font>
      <b/>
      <sz val="14"/>
      <color indexed="8"/>
      <name val="Arial"/>
      <family val="2"/>
    </font>
    <font>
      <u/>
      <sz val="12"/>
      <color indexed="12"/>
      <name val="Arial"/>
      <family val="2"/>
    </font>
    <font>
      <b/>
      <u/>
      <sz val="12"/>
      <name val="Arial"/>
      <family val="2"/>
    </font>
    <font>
      <b/>
      <u/>
      <sz val="14"/>
      <name val="Arial"/>
      <family val="2"/>
    </font>
    <font>
      <u/>
      <sz val="10"/>
      <color theme="10"/>
      <name val="Arial"/>
      <family val="2"/>
    </font>
    <font>
      <u/>
      <sz val="9"/>
      <color theme="10"/>
      <name val="Arial"/>
      <family val="2"/>
    </font>
    <font>
      <sz val="11"/>
      <color theme="1"/>
      <name val="Calibri"/>
      <family val="2"/>
      <scheme val="minor"/>
    </font>
    <font>
      <sz val="11"/>
      <color theme="1"/>
      <name val="Arial"/>
      <family val="2"/>
    </font>
    <font>
      <b/>
      <sz val="16"/>
      <color indexed="10"/>
      <name val="Arial"/>
      <family val="2"/>
    </font>
    <font>
      <sz val="16"/>
      <color indexed="10"/>
      <name val="Arial"/>
      <family val="2"/>
    </font>
    <font>
      <sz val="10"/>
      <color theme="1"/>
      <name val="Arial"/>
      <family val="2"/>
    </font>
    <font>
      <b/>
      <sz val="10"/>
      <color indexed="9"/>
      <name val="Arial"/>
      <family val="2"/>
    </font>
    <font>
      <b/>
      <sz val="10"/>
      <color rgb="FFFF0000"/>
      <name val="Arial"/>
      <family val="2"/>
    </font>
    <font>
      <sz val="12"/>
      <color rgb="FFFF0000"/>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1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55"/>
        <bgColor indexed="64"/>
      </patternFill>
    </fill>
    <fill>
      <patternFill patternType="solid">
        <fgColor indexed="50"/>
        <bgColor indexed="64"/>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51"/>
        <bgColor indexed="64"/>
      </patternFill>
    </fill>
    <fill>
      <patternFill patternType="solid">
        <fgColor indexed="10"/>
        <bgColor indexed="64"/>
      </patternFill>
    </fill>
    <fill>
      <patternFill patternType="solid">
        <fgColor indexed="56"/>
        <bgColor indexed="64"/>
      </patternFill>
    </fill>
    <fill>
      <patternFill patternType="solid">
        <fgColor theme="0" tint="-0.14999847407452621"/>
        <bgColor indexed="64"/>
      </patternFill>
    </fill>
    <fill>
      <patternFill patternType="solid">
        <fgColor rgb="FFFFFF00"/>
        <bgColor indexed="64"/>
      </patternFill>
    </fill>
  </fills>
  <borders count="7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dashed">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s>
  <cellStyleXfs count="309">
    <xf numFmtId="0" fontId="0" fillId="0" borderId="0"/>
    <xf numFmtId="0" fontId="2" fillId="0" borderId="0"/>
    <xf numFmtId="0" fontId="15" fillId="0" borderId="0"/>
    <xf numFmtId="0" fontId="57" fillId="0" borderId="0">
      <alignment vertical="top"/>
    </xf>
    <xf numFmtId="0" fontId="58" fillId="0" borderId="0">
      <alignment horizontal="left" vertical="top" wrapText="1"/>
    </xf>
    <xf numFmtId="0" fontId="10" fillId="0" borderId="0"/>
    <xf numFmtId="0" fontId="59" fillId="0" borderId="0">
      <alignment horizontal="left" vertical="top" wrapText="1"/>
    </xf>
    <xf numFmtId="0" fontId="57" fillId="0" borderId="0">
      <alignment vertical="top"/>
    </xf>
    <xf numFmtId="0" fontId="57" fillId="0" borderId="0">
      <alignment vertical="top"/>
    </xf>
    <xf numFmtId="0" fontId="60" fillId="0" borderId="0">
      <alignment horizontal="left" vertical="top" wrapText="1"/>
    </xf>
    <xf numFmtId="0" fontId="30" fillId="2" borderId="0" applyNumberFormat="0" applyBorder="0" applyAlignment="0" applyProtection="0"/>
    <xf numFmtId="0" fontId="30"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1" fillId="19" borderId="0" applyNumberFormat="0" applyBorder="0" applyAlignment="0" applyProtection="0"/>
    <xf numFmtId="0" fontId="61" fillId="0" borderId="0">
      <alignment horizontal="center" wrapText="1"/>
      <protection locked="0"/>
    </xf>
    <xf numFmtId="0" fontId="32" fillId="3" borderId="0" applyNumberFormat="0" applyBorder="0" applyAlignment="0" applyProtection="0"/>
    <xf numFmtId="0" fontId="32" fillId="3" borderId="0" applyNumberFormat="0" applyBorder="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4" fillId="21" borderId="2" applyNumberFormat="0" applyAlignment="0" applyProtection="0"/>
    <xf numFmtId="0" fontId="34" fillId="21" borderId="2" applyNumberFormat="0" applyAlignment="0" applyProtection="0"/>
    <xf numFmtId="166" fontId="2" fillId="0" borderId="0" applyFont="0" applyFill="0" applyBorder="0" applyAlignment="0" applyProtection="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65"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6" fontId="15" fillId="22"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64" fontId="30" fillId="0" borderId="0" applyFont="0" applyFill="0" applyBorder="0" applyAlignment="0" applyProtection="0"/>
    <xf numFmtId="164" fontId="1" fillId="0" borderId="0" applyFont="0" applyFill="0" applyBorder="0" applyAlignment="0" applyProtection="0"/>
    <xf numFmtId="178" fontId="2" fillId="0" borderId="0" applyFont="0" applyFill="0" applyBorder="0" applyAlignment="0" applyProtection="0"/>
    <xf numFmtId="0" fontId="15" fillId="22"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0" fontId="15" fillId="22" borderId="0" applyFon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2" fontId="15" fillId="22" borderId="0" applyFont="0" applyFill="0" applyBorder="0" applyAlignment="0" applyProtection="0"/>
    <xf numFmtId="0" fontId="60" fillId="0" borderId="0"/>
    <xf numFmtId="0" fontId="36" fillId="4" borderId="0" applyNumberFormat="0" applyBorder="0" applyAlignment="0" applyProtection="0"/>
    <xf numFmtId="0" fontId="36" fillId="4" borderId="0" applyNumberFormat="0" applyBorder="0" applyAlignment="0" applyProtection="0"/>
    <xf numFmtId="0" fontId="14" fillId="0" borderId="3" applyNumberFormat="0" applyAlignment="0" applyProtection="0">
      <alignment horizontal="left" vertical="center"/>
    </xf>
    <xf numFmtId="0" fontId="14" fillId="0" borderId="4">
      <alignment horizontal="left" vertical="center"/>
    </xf>
    <xf numFmtId="0" fontId="14" fillId="0" borderId="4">
      <alignment horizontal="left" vertical="center"/>
    </xf>
    <xf numFmtId="0" fontId="37" fillId="0" borderId="5"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9" fillId="0" borderId="7" applyNumberFormat="0" applyFill="0" applyAlignment="0" applyProtection="0"/>
    <xf numFmtId="0" fontId="39" fillId="0" borderId="7"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65" fillId="22" borderId="0" applyFont="0" applyFill="0" applyBorder="0" applyAlignment="0" applyProtection="0"/>
    <xf numFmtId="0" fontId="14" fillId="22" borderId="0" applyFont="0" applyFill="0" applyBorder="0" applyAlignment="0" applyProtection="0"/>
    <xf numFmtId="2" fontId="69" fillId="1" borderId="8">
      <alignment horizontal="left"/>
      <protection locked="0"/>
    </xf>
    <xf numFmtId="2" fontId="69" fillId="1" borderId="8">
      <alignment horizontal="left"/>
      <protection locked="0"/>
    </xf>
    <xf numFmtId="0" fontId="15" fillId="0" borderId="0"/>
    <xf numFmtId="2" fontId="70" fillId="0" borderId="9">
      <alignment horizontal="center" vertical="center"/>
    </xf>
    <xf numFmtId="2" fontId="70" fillId="0" borderId="9">
      <alignment horizontal="center" vertical="center"/>
    </xf>
    <xf numFmtId="0" fontId="87" fillId="0" borderId="0" applyNumberFormat="0" applyFill="0" applyBorder="0" applyAlignment="0" applyProtection="0"/>
    <xf numFmtId="0" fontId="88" fillId="0" borderId="0" applyNumberFormat="0" applyFill="0" applyBorder="0" applyAlignment="0" applyProtection="0">
      <alignment vertical="top"/>
      <protection locked="0"/>
    </xf>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179" fontId="66" fillId="23" borderId="0"/>
    <xf numFmtId="0" fontId="41" fillId="0" borderId="10" applyNumberFormat="0" applyFill="0" applyAlignment="0" applyProtection="0"/>
    <xf numFmtId="0" fontId="41" fillId="0" borderId="10" applyNumberFormat="0" applyFill="0" applyAlignment="0" applyProtection="0"/>
    <xf numFmtId="0" fontId="42" fillId="24" borderId="0" applyNumberFormat="0" applyBorder="0" applyAlignment="0" applyProtection="0"/>
    <xf numFmtId="0" fontId="42" fillId="24" borderId="0" applyNumberFormat="0" applyBorder="0" applyAlignment="0" applyProtection="0"/>
    <xf numFmtId="180" fontId="67" fillId="0" borderId="0"/>
    <xf numFmtId="0" fontId="89" fillId="0" borderId="0"/>
    <xf numFmtId="0" fontId="89" fillId="0" borderId="0"/>
    <xf numFmtId="0" fontId="89" fillId="0" borderId="0"/>
    <xf numFmtId="0" fontId="89" fillId="0" borderId="0"/>
    <xf numFmtId="0" fontId="89" fillId="0" borderId="0"/>
    <xf numFmtId="0" fontId="89" fillId="0" borderId="0"/>
    <xf numFmtId="0" fontId="90"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5" fillId="0" borderId="0"/>
    <xf numFmtId="0" fontId="2" fillId="0" borderId="0"/>
    <xf numFmtId="0" fontId="2"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90" fillId="0" borderId="0"/>
    <xf numFmtId="0" fontId="90" fillId="0" borderId="0"/>
    <xf numFmtId="0" fontId="90" fillId="0" borderId="0"/>
    <xf numFmtId="0" fontId="90"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5" fillId="25" borderId="11" applyNumberFormat="0" applyFont="0" applyAlignment="0" applyProtection="0"/>
    <xf numFmtId="0" fontId="30" fillId="25" borderId="11" applyNumberFormat="0" applyFont="0" applyAlignment="0" applyProtection="0"/>
    <xf numFmtId="0" fontId="30" fillId="25" borderId="11" applyNumberFormat="0" applyFont="0" applyAlignment="0" applyProtection="0"/>
    <xf numFmtId="0" fontId="1" fillId="25" borderId="11" applyNumberFormat="0" applyFont="0" applyAlignment="0" applyProtection="0"/>
    <xf numFmtId="0" fontId="1" fillId="25" borderId="11" applyNumberFormat="0" applyFont="0" applyAlignment="0" applyProtection="0"/>
    <xf numFmtId="0" fontId="2" fillId="25" borderId="11" applyNumberFormat="0" applyFont="0" applyAlignment="0" applyProtection="0"/>
    <xf numFmtId="0" fontId="29" fillId="0" borderId="0"/>
    <xf numFmtId="181" fontId="71" fillId="0" borderId="0">
      <alignment horizontal="left"/>
    </xf>
    <xf numFmtId="3" fontId="72" fillId="0" borderId="0">
      <alignment vertical="top"/>
    </xf>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14" fontId="61" fillId="0" borderId="0">
      <alignment horizontal="center" wrapText="1"/>
      <protection locked="0"/>
    </xf>
    <xf numFmtId="9" fontId="7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82" fontId="61" fillId="0" borderId="0"/>
    <xf numFmtId="3" fontId="53" fillId="1" borderId="8" applyFill="0" applyBorder="0" applyAlignment="0" applyProtection="0"/>
    <xf numFmtId="3" fontId="53" fillId="1" borderId="8" applyFill="0" applyBorder="0" applyAlignment="0" applyProtection="0"/>
    <xf numFmtId="4" fontId="2" fillId="0" borderId="0"/>
    <xf numFmtId="0" fontId="10" fillId="0" borderId="0"/>
    <xf numFmtId="0" fontId="44" fillId="0" borderId="0" applyNumberFormat="0" applyFill="0" applyBorder="0" applyAlignment="0" applyProtection="0"/>
    <xf numFmtId="0" fontId="44" fillId="0" borderId="0" applyNumberFormat="0" applyFill="0" applyBorder="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15" fillId="0" borderId="0"/>
    <xf numFmtId="181" fontId="71" fillId="0" borderId="0">
      <alignment horizontal="left"/>
    </xf>
    <xf numFmtId="0" fontId="68" fillId="0" borderId="0">
      <alignment vertical="top"/>
    </xf>
    <xf numFmtId="0" fontId="59" fillId="0" borderId="14"/>
    <xf numFmtId="0" fontId="46" fillId="0" borderId="0" applyNumberFormat="0" applyFill="0" applyBorder="0" applyAlignment="0" applyProtection="0"/>
    <xf numFmtId="0" fontId="46" fillId="0" borderId="0" applyNumberFormat="0" applyFill="0" applyBorder="0" applyAlignment="0" applyProtection="0"/>
  </cellStyleXfs>
  <cellXfs count="631">
    <xf numFmtId="0" fontId="0" fillId="0" borderId="0" xfId="0"/>
    <xf numFmtId="0" fontId="0" fillId="0" borderId="0" xfId="0" applyAlignment="1">
      <alignment vertical="center"/>
    </xf>
    <xf numFmtId="0" fontId="0" fillId="0" borderId="0" xfId="0" applyAlignment="1">
      <alignment horizontal="left" vertical="center"/>
    </xf>
    <xf numFmtId="0" fontId="14" fillId="0" borderId="0" xfId="0" applyFont="1" applyFill="1" applyBorder="1" applyAlignment="1">
      <alignment vertical="center"/>
    </xf>
    <xf numFmtId="0" fontId="2" fillId="0" borderId="0" xfId="0" applyFont="1" applyFill="1" applyAlignment="1">
      <alignment vertical="center"/>
    </xf>
    <xf numFmtId="0" fontId="20" fillId="0" borderId="0" xfId="0" applyFont="1" applyFill="1" applyAlignment="1">
      <alignment vertical="center"/>
    </xf>
    <xf numFmtId="0" fontId="15" fillId="0" borderId="0" xfId="0" applyFont="1" applyFill="1" applyAlignment="1">
      <alignment vertical="center"/>
    </xf>
    <xf numFmtId="0" fontId="24" fillId="0" borderId="0" xfId="0" applyFont="1" applyFill="1" applyAlignment="1">
      <alignment vertical="center"/>
    </xf>
    <xf numFmtId="10" fontId="15" fillId="0" borderId="0" xfId="0" applyNumberFormat="1" applyFont="1" applyFill="1" applyBorder="1" applyAlignment="1">
      <alignment vertical="center"/>
    </xf>
    <xf numFmtId="0" fontId="25" fillId="0" borderId="0" xfId="0" applyFont="1" applyFill="1" applyAlignment="1">
      <alignment vertical="center"/>
    </xf>
    <xf numFmtId="167" fontId="25" fillId="0" borderId="0" xfId="0" applyNumberFormat="1" applyFont="1" applyFill="1" applyBorder="1" applyAlignment="1">
      <alignment vertical="center" wrapText="1"/>
    </xf>
    <xf numFmtId="171" fontId="25" fillId="0" borderId="0" xfId="91" applyNumberFormat="1" applyFont="1" applyFill="1" applyBorder="1" applyAlignment="1">
      <alignment vertical="center"/>
    </xf>
    <xf numFmtId="0" fontId="11" fillId="0" borderId="0" xfId="0" applyFont="1" applyAlignment="1">
      <alignment vertical="center"/>
    </xf>
    <xf numFmtId="0" fontId="2" fillId="0" borderId="4" xfId="0" applyFont="1" applyBorder="1" applyAlignment="1">
      <alignment vertical="center"/>
    </xf>
    <xf numFmtId="0" fontId="2" fillId="0" borderId="15" xfId="0" applyFont="1" applyBorder="1" applyAlignment="1">
      <alignment vertical="center"/>
    </xf>
    <xf numFmtId="0" fontId="2" fillId="0" borderId="0" xfId="0" applyFont="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2" fillId="0" borderId="0" xfId="0" applyFont="1" applyBorder="1" applyAlignment="1">
      <alignment vertical="center"/>
    </xf>
    <xf numFmtId="0" fontId="2" fillId="0" borderId="9" xfId="0" applyFont="1" applyBorder="1" applyAlignment="1">
      <alignment vertical="center"/>
    </xf>
    <xf numFmtId="0" fontId="2" fillId="0" borderId="16" xfId="0" applyFont="1" applyBorder="1" applyAlignment="1">
      <alignment vertical="center"/>
    </xf>
    <xf numFmtId="0" fontId="9" fillId="0" borderId="9" xfId="0" applyFont="1" applyBorder="1" applyAlignment="1">
      <alignment vertical="center"/>
    </xf>
    <xf numFmtId="0" fontId="23" fillId="0" borderId="0" xfId="0" applyFont="1" applyFill="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applyBorder="1" applyAlignment="1">
      <alignment vertical="center"/>
    </xf>
    <xf numFmtId="0" fontId="5" fillId="0" borderId="0" xfId="0" applyFont="1" applyBorder="1" applyAlignment="1">
      <alignment horizontal="center" vertical="center"/>
    </xf>
    <xf numFmtId="0" fontId="16" fillId="0" borderId="0" xfId="0" applyFont="1" applyBorder="1" applyAlignment="1">
      <alignment horizontal="centerContinuous" vertical="center"/>
    </xf>
    <xf numFmtId="0" fontId="17" fillId="0" borderId="0" xfId="0" applyFont="1" applyBorder="1" applyAlignment="1">
      <alignment horizontal="centerContinuous" vertical="center"/>
    </xf>
    <xf numFmtId="0" fontId="18" fillId="0" borderId="0" xfId="0" applyFont="1" applyBorder="1" applyAlignment="1">
      <alignment horizontal="centerContinuous" vertical="center"/>
    </xf>
    <xf numFmtId="0" fontId="12"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4" fillId="0" borderId="0" xfId="0" applyFont="1"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6" fillId="0" borderId="0" xfId="0" applyFont="1" applyFill="1" applyAlignment="1">
      <alignment vertical="center"/>
    </xf>
    <xf numFmtId="0" fontId="26" fillId="0" borderId="0" xfId="0" applyFont="1" applyFill="1" applyBorder="1" applyAlignment="1">
      <alignment vertical="center"/>
    </xf>
    <xf numFmtId="10" fontId="26" fillId="0" borderId="0" xfId="0" applyNumberFormat="1" applyFont="1" applyFill="1" applyBorder="1" applyAlignment="1">
      <alignment vertical="center"/>
    </xf>
    <xf numFmtId="0" fontId="26" fillId="0" borderId="0" xfId="0" applyFont="1" applyFill="1" applyAlignment="1">
      <alignment horizontal="center" vertical="center"/>
    </xf>
    <xf numFmtId="0" fontId="24" fillId="0" borderId="0" xfId="0" applyNumberFormat="1" applyFont="1" applyFill="1" applyAlignment="1">
      <alignment vertical="center"/>
    </xf>
    <xf numFmtId="39" fontId="24" fillId="0" borderId="0" xfId="0" applyNumberFormat="1" applyFont="1" applyFill="1" applyAlignment="1">
      <alignment vertical="center"/>
    </xf>
    <xf numFmtId="39" fontId="24" fillId="0" borderId="0" xfId="0" applyNumberFormat="1" applyFont="1" applyFill="1" applyBorder="1" applyAlignment="1">
      <alignment vertical="center"/>
    </xf>
    <xf numFmtId="0" fontId="14" fillId="0" borderId="0" xfId="0" applyFont="1" applyFill="1" applyBorder="1" applyAlignment="1">
      <alignment horizontal="left" vertical="center"/>
    </xf>
    <xf numFmtId="0" fontId="21" fillId="0" borderId="0" xfId="0" applyFont="1" applyFill="1" applyBorder="1" applyAlignment="1">
      <alignment horizontal="center" vertical="center" wrapText="1"/>
    </xf>
    <xf numFmtId="0" fontId="0" fillId="0" borderId="0" xfId="0" applyAlignment="1">
      <alignment vertical="center" wrapText="1" shrinkToFit="1"/>
    </xf>
    <xf numFmtId="14" fontId="27" fillId="26"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0" fontId="27" fillId="0" borderId="23" xfId="0" applyFont="1" applyFill="1" applyBorder="1" applyAlignment="1">
      <alignment horizontal="left" vertical="center"/>
    </xf>
    <xf numFmtId="0" fontId="14" fillId="0" borderId="0" xfId="0" applyFont="1" applyFill="1" applyAlignment="1">
      <alignment horizontal="left" vertical="center"/>
    </xf>
    <xf numFmtId="0" fontId="5" fillId="0" borderId="0" xfId="0" applyFont="1" applyAlignment="1">
      <alignment vertical="center"/>
    </xf>
    <xf numFmtId="0" fontId="12" fillId="0" borderId="0" xfId="0" applyFont="1" applyBorder="1" applyAlignment="1">
      <alignment horizontal="left" vertical="center" wrapText="1"/>
    </xf>
    <xf numFmtId="0" fontId="14" fillId="0" borderId="0" xfId="0" applyFont="1" applyBorder="1" applyAlignment="1">
      <alignment vertical="top"/>
    </xf>
    <xf numFmtId="0" fontId="7" fillId="0" borderId="0" xfId="0" quotePrefix="1" applyFont="1" applyAlignment="1">
      <alignment horizontal="center" vertical="center" wrapText="1"/>
    </xf>
    <xf numFmtId="0" fontId="7" fillId="0" borderId="0" xfId="0" applyFont="1" applyBorder="1" applyAlignment="1">
      <alignment vertical="center"/>
    </xf>
    <xf numFmtId="0" fontId="21" fillId="0" borderId="0" xfId="0" applyFont="1" applyBorder="1" applyAlignment="1">
      <alignment horizontal="justify" vertical="center"/>
    </xf>
    <xf numFmtId="0" fontId="7" fillId="0" borderId="9" xfId="0" quotePrefix="1" applyFont="1" applyBorder="1" applyAlignment="1">
      <alignment horizontal="left" vertical="center"/>
    </xf>
    <xf numFmtId="0" fontId="49" fillId="26" borderId="9" xfId="0" applyFont="1" applyFill="1" applyBorder="1" applyAlignment="1">
      <alignment vertical="center"/>
    </xf>
    <xf numFmtId="0" fontId="49" fillId="26" borderId="25" xfId="0" applyFont="1" applyFill="1" applyBorder="1" applyAlignment="1">
      <alignment vertical="center"/>
    </xf>
    <xf numFmtId="168" fontId="49" fillId="26" borderId="25" xfId="0" applyNumberFormat="1" applyFont="1" applyFill="1" applyBorder="1" applyAlignment="1">
      <alignment vertical="center"/>
    </xf>
    <xf numFmtId="0" fontId="50" fillId="26" borderId="15" xfId="0" applyFont="1" applyFill="1" applyBorder="1" applyAlignment="1">
      <alignment vertical="center"/>
    </xf>
    <xf numFmtId="0" fontId="50" fillId="26" borderId="9" xfId="0" applyFont="1" applyFill="1" applyBorder="1" applyAlignment="1">
      <alignment vertical="center"/>
    </xf>
    <xf numFmtId="168" fontId="50" fillId="26" borderId="9" xfId="0" applyNumberFormat="1" applyFont="1" applyFill="1" applyBorder="1" applyAlignment="1">
      <alignment vertical="center"/>
    </xf>
    <xf numFmtId="0" fontId="50" fillId="0" borderId="0" xfId="0" applyFont="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19" fillId="26" borderId="9" xfId="0" applyFont="1" applyFill="1" applyBorder="1" applyAlignment="1">
      <alignment vertical="center"/>
    </xf>
    <xf numFmtId="0" fontId="19" fillId="26" borderId="25" xfId="0" applyFont="1" applyFill="1" applyBorder="1" applyAlignment="1">
      <alignment vertical="center"/>
    </xf>
    <xf numFmtId="168" fontId="19" fillId="26" borderId="25" xfId="0" applyNumberFormat="1" applyFont="1" applyFill="1" applyBorder="1" applyAlignment="1">
      <alignment vertical="center"/>
    </xf>
    <xf numFmtId="0" fontId="20" fillId="26" borderId="9" xfId="0" applyFont="1" applyFill="1" applyBorder="1" applyAlignment="1">
      <alignment horizontal="center" vertical="center"/>
    </xf>
    <xf numFmtId="0" fontId="20" fillId="26" borderId="9" xfId="0" applyFont="1" applyFill="1" applyBorder="1" applyAlignment="1">
      <alignment vertical="center"/>
    </xf>
    <xf numFmtId="0" fontId="19" fillId="26" borderId="25" xfId="0" applyFont="1" applyFill="1" applyBorder="1" applyAlignment="1">
      <alignment horizontal="center" vertical="center"/>
    </xf>
    <xf numFmtId="0" fontId="2" fillId="0" borderId="0" xfId="0" applyFont="1" applyFill="1" applyAlignment="1">
      <alignment horizontal="center" vertical="center"/>
    </xf>
    <xf numFmtId="0" fontId="7" fillId="0" borderId="0" xfId="0" applyFont="1" applyFill="1" applyAlignment="1">
      <alignment vertical="center"/>
    </xf>
    <xf numFmtId="0" fontId="23" fillId="0" borderId="0" xfId="0" applyFont="1" applyFill="1" applyAlignment="1">
      <alignment horizontal="center" vertical="center"/>
    </xf>
    <xf numFmtId="0" fontId="7" fillId="0" borderId="0" xfId="0"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Alignment="1">
      <alignment horizontal="center" vertical="center"/>
    </xf>
    <xf numFmtId="0" fontId="25" fillId="0" borderId="0" xfId="0" applyFont="1" applyFill="1" applyAlignment="1">
      <alignment horizontal="center" vertical="center"/>
    </xf>
    <xf numFmtId="0" fontId="15" fillId="0" borderId="0" xfId="0" applyFont="1" applyFill="1" applyAlignment="1">
      <alignment vertical="top"/>
    </xf>
    <xf numFmtId="0" fontId="14" fillId="0" borderId="0" xfId="0" applyFont="1" applyFill="1" applyAlignment="1">
      <alignment horizontal="left" vertical="top"/>
    </xf>
    <xf numFmtId="0" fontId="12" fillId="0" borderId="0" xfId="0" applyFont="1" applyAlignment="1">
      <alignment vertical="top"/>
    </xf>
    <xf numFmtId="0" fontId="0" fillId="0" borderId="0" xfId="0" applyAlignment="1">
      <alignment vertical="top"/>
    </xf>
    <xf numFmtId="0" fontId="0" fillId="0" borderId="0" xfId="0" applyAlignment="1">
      <alignment vertical="top" wrapText="1" shrinkToFit="1"/>
    </xf>
    <xf numFmtId="0" fontId="0" fillId="0" borderId="0" xfId="0" applyFill="1" applyAlignment="1">
      <alignment horizontal="left" vertical="top"/>
    </xf>
    <xf numFmtId="0" fontId="15" fillId="0" borderId="0" xfId="0" applyFont="1" applyAlignment="1">
      <alignment vertical="top"/>
    </xf>
    <xf numFmtId="0" fontId="0" fillId="0" borderId="0" xfId="0" applyAlignment="1">
      <alignment horizontal="center" vertical="top" wrapText="1"/>
    </xf>
    <xf numFmtId="0" fontId="15" fillId="0" borderId="0" xfId="0" applyFont="1" applyAlignment="1">
      <alignment horizontal="center" vertical="top" wrapText="1"/>
    </xf>
    <xf numFmtId="0" fontId="0" fillId="0" borderId="0" xfId="0" applyFill="1" applyAlignment="1">
      <alignment vertical="top"/>
    </xf>
    <xf numFmtId="0" fontId="15" fillId="0" borderId="0" xfId="0" applyFont="1" applyFill="1" applyAlignment="1">
      <alignment horizontal="left" vertical="top"/>
    </xf>
    <xf numFmtId="0" fontId="15" fillId="0" borderId="0" xfId="0" applyFont="1" applyAlignment="1">
      <alignment vertical="top" wrapText="1" shrinkToFit="1"/>
    </xf>
    <xf numFmtId="0" fontId="5" fillId="0" borderId="0" xfId="0" applyFont="1" applyFill="1" applyAlignment="1">
      <alignment horizontal="left" vertical="top"/>
    </xf>
    <xf numFmtId="0" fontId="14" fillId="0" borderId="0" xfId="0" applyFont="1" applyAlignment="1">
      <alignment horizontal="center" vertical="top"/>
    </xf>
    <xf numFmtId="0" fontId="12" fillId="0" borderId="0" xfId="0" applyFont="1" applyAlignment="1">
      <alignment horizontal="left" vertical="center"/>
    </xf>
    <xf numFmtId="0" fontId="8" fillId="0" borderId="0" xfId="0" applyFont="1" applyBorder="1" applyAlignment="1">
      <alignment horizontal="left" vertical="center"/>
    </xf>
    <xf numFmtId="0" fontId="0" fillId="0" borderId="0" xfId="0" applyAlignment="1">
      <alignment horizontal="left" vertical="top"/>
    </xf>
    <xf numFmtId="0" fontId="14" fillId="0" borderId="0" xfId="0" applyFont="1" applyAlignment="1">
      <alignment horizontal="justify" vertical="top"/>
    </xf>
    <xf numFmtId="0" fontId="5" fillId="0" borderId="0" xfId="0" applyFont="1" applyAlignment="1">
      <alignment horizontal="left" vertical="top"/>
    </xf>
    <xf numFmtId="0" fontId="2" fillId="0" borderId="0" xfId="0" applyFont="1" applyBorder="1" applyAlignment="1">
      <alignment horizontal="left" vertical="center"/>
    </xf>
    <xf numFmtId="0" fontId="15" fillId="0" borderId="0" xfId="0" applyFont="1" applyAlignment="1">
      <alignment vertical="center"/>
    </xf>
    <xf numFmtId="0" fontId="15" fillId="0" borderId="0" xfId="0" applyFont="1" applyBorder="1" applyAlignment="1">
      <alignment vertical="center"/>
    </xf>
    <xf numFmtId="0" fontId="15" fillId="0" borderId="0" xfId="0" applyFont="1" applyFill="1" applyBorder="1" applyAlignment="1">
      <alignment horizontal="center" vertical="center"/>
    </xf>
    <xf numFmtId="0" fontId="15" fillId="0" borderId="0" xfId="0" applyFont="1" applyBorder="1" applyAlignment="1">
      <alignment horizontal="left" wrapText="1"/>
    </xf>
    <xf numFmtId="0" fontId="2" fillId="0" borderId="0" xfId="0" applyFont="1" applyAlignment="1">
      <alignment horizontal="left" vertical="center" wrapText="1"/>
    </xf>
    <xf numFmtId="0" fontId="11" fillId="0" borderId="0" xfId="0" applyFont="1" applyAlignment="1">
      <alignment horizontal="left" vertical="center" wrapText="1"/>
    </xf>
    <xf numFmtId="0" fontId="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quotePrefix="1" applyFont="1" applyFill="1" applyAlignment="1">
      <alignment horizontal="left" vertical="top" wrapText="1"/>
    </xf>
    <xf numFmtId="0" fontId="13" fillId="0" borderId="0" xfId="0" applyFont="1" applyAlignment="1">
      <alignment horizontal="left" vertical="top" wrapText="1"/>
    </xf>
    <xf numFmtId="0" fontId="2" fillId="0" borderId="0" xfId="0" applyFont="1" applyAlignment="1">
      <alignment horizontal="left" vertical="top" wrapText="1"/>
    </xf>
    <xf numFmtId="0" fontId="6" fillId="27" borderId="9" xfId="0" quotePrefix="1" applyFont="1" applyFill="1" applyBorder="1" applyAlignment="1">
      <alignment horizontal="center" vertical="center" wrapText="1"/>
    </xf>
    <xf numFmtId="0" fontId="6" fillId="27" borderId="9" xfId="0" applyFont="1" applyFill="1" applyBorder="1" applyAlignment="1">
      <alignment horizontal="center" vertical="center" wrapText="1"/>
    </xf>
    <xf numFmtId="0" fontId="6" fillId="27" borderId="25" xfId="0" quotePrefix="1" applyFont="1" applyFill="1" applyBorder="1" applyAlignment="1">
      <alignment horizontal="center" vertical="center" wrapText="1"/>
    </xf>
    <xf numFmtId="0" fontId="14" fillId="28" borderId="0" xfId="0" applyFont="1" applyFill="1" applyAlignment="1">
      <alignment horizontal="left" vertical="center"/>
    </xf>
    <xf numFmtId="0" fontId="27" fillId="26" borderId="0" xfId="0" applyFont="1" applyFill="1" applyBorder="1" applyAlignment="1">
      <alignment vertical="center"/>
    </xf>
    <xf numFmtId="0" fontId="27" fillId="0" borderId="0" xfId="0" applyFont="1" applyFill="1" applyBorder="1" applyAlignment="1">
      <alignment vertical="center"/>
    </xf>
    <xf numFmtId="170" fontId="28" fillId="26" borderId="0" xfId="0" applyNumberFormat="1" applyFont="1" applyFill="1" applyBorder="1" applyAlignment="1">
      <alignment horizontal="left" vertical="center"/>
    </xf>
    <xf numFmtId="0" fontId="18" fillId="0" borderId="0" xfId="0" applyFont="1" applyBorder="1" applyAlignment="1">
      <alignment vertical="center"/>
    </xf>
    <xf numFmtId="0" fontId="2" fillId="0" borderId="0" xfId="0" applyFont="1" applyAlignment="1"/>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0" fillId="0" borderId="0" xfId="0" applyBorder="1"/>
    <xf numFmtId="0" fontId="0" fillId="0" borderId="0" xfId="0" quotePrefix="1" applyBorder="1" applyAlignment="1">
      <alignment horizontal="left"/>
    </xf>
    <xf numFmtId="0" fontId="0" fillId="0" borderId="20" xfId="0" applyBorder="1"/>
    <xf numFmtId="0" fontId="0" fillId="0" borderId="0" xfId="0" applyBorder="1" applyProtection="1"/>
    <xf numFmtId="0" fontId="0" fillId="0" borderId="0" xfId="0" applyBorder="1" applyProtection="1">
      <protection locked="0"/>
    </xf>
    <xf numFmtId="0" fontId="0" fillId="0" borderId="3" xfId="0" applyBorder="1"/>
    <xf numFmtId="0" fontId="0" fillId="0" borderId="22" xfId="0" applyBorder="1"/>
    <xf numFmtId="0" fontId="0" fillId="0" borderId="0" xfId="0" applyBorder="1" applyAlignment="1">
      <alignment horizontal="left"/>
    </xf>
    <xf numFmtId="0" fontId="2" fillId="0" borderId="0" xfId="0" quotePrefix="1" applyFont="1" applyBorder="1" applyAlignment="1">
      <alignment horizontal="left"/>
    </xf>
    <xf numFmtId="0" fontId="2" fillId="0" borderId="0" xfId="0" quotePrefix="1" applyFont="1" applyBorder="1" applyAlignment="1" applyProtection="1">
      <alignment horizontal="left"/>
    </xf>
    <xf numFmtId="0" fontId="2" fillId="0" borderId="28" xfId="0" quotePrefix="1" applyFont="1" applyBorder="1" applyAlignment="1" applyProtection="1">
      <alignment horizontal="left"/>
    </xf>
    <xf numFmtId="0" fontId="7" fillId="0" borderId="0" xfId="0" applyFont="1" applyBorder="1" applyAlignment="1">
      <alignment horizontal="left" vertical="center"/>
    </xf>
    <xf numFmtId="0" fontId="21" fillId="0" borderId="0" xfId="0" applyFont="1" applyFill="1" applyBorder="1" applyAlignment="1">
      <alignment horizontal="justify" vertical="center"/>
    </xf>
    <xf numFmtId="0" fontId="15" fillId="0" borderId="29" xfId="0" applyFont="1" applyBorder="1" applyAlignment="1">
      <alignment horizontal="left" vertical="top" wrapText="1"/>
    </xf>
    <xf numFmtId="0" fontId="15" fillId="0" borderId="25" xfId="0" applyFont="1" applyBorder="1" applyAlignment="1">
      <alignment horizontal="left" vertical="top" wrapText="1"/>
    </xf>
    <xf numFmtId="0" fontId="15" fillId="0" borderId="0" xfId="0" applyFont="1" applyFill="1" applyBorder="1" applyAlignment="1">
      <alignment horizontal="left" wrapText="1"/>
    </xf>
    <xf numFmtId="0" fontId="0" fillId="0" borderId="30" xfId="0" applyBorder="1" applyAlignment="1">
      <alignment horizontal="center"/>
    </xf>
    <xf numFmtId="0" fontId="7" fillId="0" borderId="0" xfId="0" applyFont="1" applyFill="1" applyAlignment="1">
      <alignment vertical="top"/>
    </xf>
    <xf numFmtId="0" fontId="0" fillId="27" borderId="0" xfId="0" applyFill="1" applyBorder="1"/>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xf numFmtId="0" fontId="0" fillId="0" borderId="20" xfId="0" applyBorder="1" applyProtection="1">
      <protection locked="0"/>
    </xf>
    <xf numFmtId="0" fontId="53" fillId="27" borderId="17" xfId="0" applyFont="1" applyFill="1" applyBorder="1"/>
    <xf numFmtId="0" fontId="54" fillId="27" borderId="17" xfId="0" quotePrefix="1" applyFont="1" applyFill="1" applyBorder="1" applyAlignment="1">
      <alignment horizontal="left"/>
    </xf>
    <xf numFmtId="0" fontId="54" fillId="27" borderId="18" xfId="0" applyFont="1" applyFill="1" applyBorder="1"/>
    <xf numFmtId="0" fontId="54" fillId="27" borderId="17" xfId="0" applyFont="1" applyFill="1" applyBorder="1"/>
    <xf numFmtId="0" fontId="53" fillId="27" borderId="0" xfId="0" applyFont="1" applyFill="1" applyBorder="1"/>
    <xf numFmtId="0" fontId="0" fillId="27" borderId="0" xfId="0" quotePrefix="1" applyFill="1" applyBorder="1" applyAlignment="1">
      <alignment horizontal="left"/>
    </xf>
    <xf numFmtId="0" fontId="0" fillId="27" borderId="20" xfId="0" applyFill="1" applyBorder="1"/>
    <xf numFmtId="0" fontId="53" fillId="27" borderId="23" xfId="0" applyFont="1" applyFill="1" applyBorder="1"/>
    <xf numFmtId="0" fontId="0" fillId="27" borderId="23" xfId="0" applyFill="1" applyBorder="1"/>
    <xf numFmtId="0" fontId="0" fillId="27" borderId="22" xfId="0" applyFill="1" applyBorder="1"/>
    <xf numFmtId="0" fontId="0" fillId="0" borderId="35" xfId="0" applyBorder="1" applyAlignment="1">
      <alignment horizontal="center"/>
    </xf>
    <xf numFmtId="0" fontId="2" fillId="0" borderId="31" xfId="0" applyFont="1" applyBorder="1" applyAlignment="1">
      <alignment horizontal="center"/>
    </xf>
    <xf numFmtId="0" fontId="0" fillId="0" borderId="36" xfId="0" applyBorder="1" applyAlignment="1">
      <alignment horizontal="center"/>
    </xf>
    <xf numFmtId="0" fontId="2" fillId="0" borderId="0" xfId="0" quotePrefix="1" applyFont="1" applyBorder="1" applyAlignment="1" applyProtection="1">
      <alignment horizontal="left"/>
      <protection locked="0"/>
    </xf>
    <xf numFmtId="0" fontId="2" fillId="0" borderId="0" xfId="0" applyFont="1" applyBorder="1" applyProtection="1">
      <protection locked="0"/>
    </xf>
    <xf numFmtId="0" fontId="0" fillId="0" borderId="0" xfId="0" applyBorder="1" applyAlignment="1">
      <alignment horizontal="center"/>
    </xf>
    <xf numFmtId="0" fontId="0" fillId="29" borderId="33" xfId="0" applyFill="1" applyBorder="1" applyAlignment="1">
      <alignment horizontal="center"/>
    </xf>
    <xf numFmtId="0" fontId="0" fillId="29" borderId="3" xfId="0" applyFill="1" applyBorder="1"/>
    <xf numFmtId="0" fontId="0" fillId="29" borderId="34" xfId="0" applyFill="1" applyBorder="1"/>
    <xf numFmtId="0" fontId="0" fillId="29" borderId="35" xfId="0" applyFill="1" applyBorder="1" applyAlignment="1">
      <alignment horizontal="center"/>
    </xf>
    <xf numFmtId="0" fontId="0" fillId="29" borderId="23" xfId="0" applyFill="1" applyBorder="1"/>
    <xf numFmtId="0" fontId="0" fillId="29" borderId="22" xfId="0" applyFill="1" applyBorder="1"/>
    <xf numFmtId="0" fontId="0" fillId="29" borderId="3" xfId="0" quotePrefix="1" applyFill="1" applyBorder="1" applyAlignment="1">
      <alignment horizontal="left"/>
    </xf>
    <xf numFmtId="0" fontId="0" fillId="29" borderId="23" xfId="0" quotePrefix="1" applyFill="1" applyBorder="1" applyAlignment="1">
      <alignment horizontal="left"/>
    </xf>
    <xf numFmtId="0" fontId="2" fillId="29" borderId="23" xfId="0" quotePrefix="1" applyFont="1" applyFill="1" applyBorder="1" applyAlignment="1">
      <alignment horizontal="left"/>
    </xf>
    <xf numFmtId="0" fontId="2" fillId="29" borderId="3" xfId="0" quotePrefix="1" applyFont="1" applyFill="1" applyBorder="1" applyAlignment="1">
      <alignment horizontal="left"/>
    </xf>
    <xf numFmtId="0" fontId="0" fillId="27" borderId="31" xfId="0" applyFill="1" applyBorder="1" applyAlignment="1">
      <alignment horizontal="center"/>
    </xf>
    <xf numFmtId="0" fontId="2" fillId="27" borderId="30" xfId="0" applyFont="1" applyFill="1" applyBorder="1" applyAlignment="1">
      <alignment horizontal="center"/>
    </xf>
    <xf numFmtId="0" fontId="7" fillId="27" borderId="0" xfId="0" applyFont="1" applyFill="1" applyBorder="1"/>
    <xf numFmtId="0" fontId="0" fillId="27" borderId="18" xfId="0" applyFill="1" applyBorder="1"/>
    <xf numFmtId="0" fontId="53" fillId="27" borderId="0" xfId="0" applyFont="1" applyFill="1" applyBorder="1" applyAlignment="1">
      <alignment vertical="top"/>
    </xf>
    <xf numFmtId="0" fontId="55" fillId="0" borderId="0" xfId="0" applyFont="1" applyBorder="1"/>
    <xf numFmtId="0" fontId="0" fillId="27" borderId="22" xfId="0" applyFill="1" applyBorder="1" applyAlignment="1">
      <alignment horizontal="center"/>
    </xf>
    <xf numFmtId="0" fontId="52" fillId="27" borderId="0" xfId="0" applyFont="1" applyFill="1" applyBorder="1"/>
    <xf numFmtId="0" fontId="0" fillId="27" borderId="20" xfId="0" applyFill="1" applyBorder="1" applyProtection="1">
      <protection locked="0"/>
    </xf>
    <xf numFmtId="0" fontId="0" fillId="29" borderId="4" xfId="0" applyFill="1" applyBorder="1"/>
    <xf numFmtId="0" fontId="7" fillId="29" borderId="4" xfId="0" applyFont="1" applyFill="1" applyBorder="1" applyAlignment="1">
      <alignment horizontal="left"/>
    </xf>
    <xf numFmtId="0" fontId="0" fillId="27" borderId="18" xfId="0" applyFill="1" applyBorder="1" applyAlignment="1">
      <alignment horizontal="center"/>
    </xf>
    <xf numFmtId="0" fontId="0" fillId="27" borderId="20" xfId="0" applyFill="1" applyBorder="1" applyAlignment="1">
      <alignment horizontal="center"/>
    </xf>
    <xf numFmtId="0" fontId="7" fillId="29" borderId="3" xfId="0" quotePrefix="1" applyFont="1" applyFill="1" applyBorder="1" applyAlignment="1">
      <alignment horizontal="left"/>
    </xf>
    <xf numFmtId="0" fontId="2" fillId="29" borderId="3" xfId="0" applyFont="1" applyFill="1" applyBorder="1" applyAlignment="1">
      <alignment horizontal="left"/>
    </xf>
    <xf numFmtId="0" fontId="4" fillId="29" borderId="18" xfId="0" quotePrefix="1" applyFont="1" applyFill="1" applyBorder="1" applyAlignment="1">
      <alignment horizontal="left"/>
    </xf>
    <xf numFmtId="0" fontId="0" fillId="29" borderId="17" xfId="0" quotePrefix="1" applyFill="1" applyBorder="1" applyAlignment="1">
      <alignment horizontal="left"/>
    </xf>
    <xf numFmtId="0" fontId="0" fillId="29" borderId="37" xfId="0" applyFill="1" applyBorder="1" applyAlignment="1">
      <alignment horizontal="center"/>
    </xf>
    <xf numFmtId="0" fontId="7" fillId="29" borderId="17" xfId="0" quotePrefix="1" applyFont="1" applyFill="1" applyBorder="1" applyAlignment="1">
      <alignment horizontal="left"/>
    </xf>
    <xf numFmtId="0" fontId="0" fillId="29" borderId="17" xfId="0" applyFill="1" applyBorder="1"/>
    <xf numFmtId="0" fontId="52" fillId="27" borderId="0" xfId="0" applyFont="1" applyFill="1" applyBorder="1" applyAlignment="1">
      <alignment horizontal="left"/>
    </xf>
    <xf numFmtId="0" fontId="52" fillId="27" borderId="0" xfId="0" quotePrefix="1" applyFont="1" applyFill="1" applyBorder="1" applyAlignment="1">
      <alignment horizontal="left"/>
    </xf>
    <xf numFmtId="165" fontId="15" fillId="0" borderId="0" xfId="0" applyNumberFormat="1" applyFont="1" applyFill="1" applyAlignment="1">
      <alignment vertical="center"/>
    </xf>
    <xf numFmtId="165" fontId="2" fillId="0" borderId="0" xfId="178" applyNumberFormat="1" applyFont="1" applyAlignment="1">
      <alignment horizontal="center" vertical="center"/>
    </xf>
    <xf numFmtId="165" fontId="4" fillId="0" borderId="0" xfId="178" applyNumberFormat="1" applyFont="1" applyFill="1" applyAlignment="1">
      <alignment vertical="center"/>
    </xf>
    <xf numFmtId="165" fontId="3" fillId="0" borderId="0" xfId="178" applyNumberFormat="1" applyFont="1" applyFill="1" applyAlignment="1">
      <alignment vertical="center"/>
    </xf>
    <xf numFmtId="165" fontId="2" fillId="0" borderId="0" xfId="0" applyNumberFormat="1" applyFont="1" applyFill="1" applyAlignment="1">
      <alignment vertical="center"/>
    </xf>
    <xf numFmtId="165" fontId="2" fillId="0" borderId="0" xfId="178" applyNumberFormat="1" applyFont="1" applyFill="1" applyAlignment="1">
      <alignment horizontal="center" vertical="center"/>
    </xf>
    <xf numFmtId="165" fontId="0" fillId="27" borderId="26" xfId="0" applyNumberFormat="1" applyFill="1" applyBorder="1"/>
    <xf numFmtId="165" fontId="0" fillId="27" borderId="26" xfId="0" applyNumberFormat="1" applyFill="1" applyBorder="1" applyProtection="1">
      <protection locked="0"/>
    </xf>
    <xf numFmtId="165" fontId="0" fillId="26" borderId="26" xfId="0" applyNumberFormat="1" applyFill="1" applyBorder="1" applyProtection="1">
      <protection locked="0"/>
    </xf>
    <xf numFmtId="165" fontId="0" fillId="26" borderId="38" xfId="0" applyNumberFormat="1" applyFill="1" applyBorder="1" applyProtection="1">
      <protection locked="0"/>
    </xf>
    <xf numFmtId="165" fontId="0" fillId="26" borderId="26" xfId="0" applyNumberFormat="1" applyFill="1" applyBorder="1"/>
    <xf numFmtId="165" fontId="0" fillId="26" borderId="38" xfId="0" applyNumberFormat="1" applyFill="1" applyBorder="1"/>
    <xf numFmtId="165" fontId="0" fillId="26" borderId="39" xfId="0" applyNumberFormat="1" applyFill="1" applyBorder="1" applyProtection="1">
      <protection locked="0"/>
    </xf>
    <xf numFmtId="165" fontId="0" fillId="26" borderId="40" xfId="0" applyNumberFormat="1" applyFill="1" applyBorder="1" applyProtection="1">
      <protection locked="0"/>
    </xf>
    <xf numFmtId="165" fontId="0" fillId="26" borderId="39" xfId="0" applyNumberFormat="1" applyFill="1" applyBorder="1"/>
    <xf numFmtId="165" fontId="0" fillId="28" borderId="33" xfId="0" applyNumberFormat="1" applyFill="1" applyBorder="1" applyProtection="1">
      <protection locked="0"/>
    </xf>
    <xf numFmtId="165" fontId="0" fillId="26" borderId="41" xfId="0" applyNumberFormat="1" applyFill="1" applyBorder="1" applyProtection="1">
      <protection locked="0"/>
    </xf>
    <xf numFmtId="165" fontId="0" fillId="26" borderId="41" xfId="0" applyNumberFormat="1" applyFill="1" applyBorder="1"/>
    <xf numFmtId="165" fontId="0" fillId="28" borderId="33" xfId="0" applyNumberFormat="1" applyFill="1" applyBorder="1"/>
    <xf numFmtId="165" fontId="0" fillId="26" borderId="40" xfId="0" applyNumberFormat="1" applyFill="1" applyBorder="1"/>
    <xf numFmtId="165" fontId="0" fillId="28" borderId="35" xfId="0" applyNumberFormat="1" applyFill="1" applyBorder="1" applyProtection="1">
      <protection locked="0"/>
    </xf>
    <xf numFmtId="165" fontId="0" fillId="27" borderId="41" xfId="0" applyNumberFormat="1" applyFill="1" applyBorder="1" applyProtection="1">
      <protection locked="0"/>
    </xf>
    <xf numFmtId="165" fontId="0" fillId="27" borderId="42" xfId="0" applyNumberFormat="1" applyFill="1" applyBorder="1" applyProtection="1">
      <protection locked="0"/>
    </xf>
    <xf numFmtId="165" fontId="0" fillId="27" borderId="41" xfId="0" applyNumberFormat="1" applyFill="1" applyBorder="1"/>
    <xf numFmtId="165" fontId="0" fillId="28" borderId="35" xfId="0" applyNumberFormat="1" applyFill="1" applyBorder="1"/>
    <xf numFmtId="165" fontId="0" fillId="26" borderId="21" xfId="0" applyNumberFormat="1" applyFill="1" applyBorder="1"/>
    <xf numFmtId="165" fontId="0" fillId="28" borderId="43" xfId="0" applyNumberFormat="1" applyFill="1" applyBorder="1"/>
    <xf numFmtId="165" fontId="0" fillId="0" borderId="0" xfId="0" applyNumberFormat="1" applyBorder="1"/>
    <xf numFmtId="165" fontId="0" fillId="27" borderId="42" xfId="0" applyNumberFormat="1" applyFill="1" applyBorder="1"/>
    <xf numFmtId="165" fontId="0" fillId="28" borderId="37" xfId="0" applyNumberFormat="1" applyFill="1" applyBorder="1"/>
    <xf numFmtId="165" fontId="0" fillId="0" borderId="0" xfId="0" applyNumberFormat="1"/>
    <xf numFmtId="1" fontId="13" fillId="0" borderId="0" xfId="0" applyNumberFormat="1" applyFont="1" applyFill="1" applyBorder="1" applyAlignment="1">
      <alignment horizontal="left" vertical="center"/>
    </xf>
    <xf numFmtId="1" fontId="12" fillId="0" borderId="0" xfId="0" applyNumberFormat="1" applyFont="1" applyFill="1" applyAlignment="1">
      <alignment horizontal="left" vertical="center"/>
    </xf>
    <xf numFmtId="1" fontId="12" fillId="0" borderId="0" xfId="0" applyNumberFormat="1" applyFont="1" applyFill="1" applyAlignment="1">
      <alignment horizontal="left" vertical="top"/>
    </xf>
    <xf numFmtId="0" fontId="0" fillId="27" borderId="37" xfId="0" applyFill="1" applyBorder="1" applyAlignment="1">
      <alignment horizontal="left"/>
    </xf>
    <xf numFmtId="0" fontId="0" fillId="27" borderId="36" xfId="0" applyFill="1" applyBorder="1" applyAlignment="1">
      <alignment horizontal="left"/>
    </xf>
    <xf numFmtId="0" fontId="0" fillId="27" borderId="35" xfId="0" applyFill="1" applyBorder="1" applyAlignment="1">
      <alignment horizontal="left"/>
    </xf>
    <xf numFmtId="0" fontId="0" fillId="27" borderId="31" xfId="0" applyFill="1" applyBorder="1" applyAlignment="1">
      <alignment horizontal="left"/>
    </xf>
    <xf numFmtId="0" fontId="0" fillId="0" borderId="0" xfId="0" applyAlignment="1">
      <alignment horizontal="left"/>
    </xf>
    <xf numFmtId="0" fontId="0" fillId="27" borderId="36" xfId="0" applyFill="1" applyBorder="1"/>
    <xf numFmtId="0" fontId="0" fillId="27" borderId="35" xfId="0" applyFill="1" applyBorder="1"/>
    <xf numFmtId="165" fontId="0" fillId="27" borderId="0" xfId="0" applyNumberFormat="1" applyFill="1" applyBorder="1" applyProtection="1">
      <protection locked="0"/>
    </xf>
    <xf numFmtId="165" fontId="0" fillId="27" borderId="23" xfId="0" applyNumberFormat="1" applyFill="1" applyBorder="1" applyProtection="1">
      <protection locked="0"/>
    </xf>
    <xf numFmtId="0" fontId="77" fillId="0" borderId="0" xfId="0" applyFont="1" applyBorder="1"/>
    <xf numFmtId="165" fontId="0" fillId="0" borderId="0" xfId="0" applyNumberFormat="1" applyFill="1" applyBorder="1"/>
    <xf numFmtId="0" fontId="12" fillId="0" borderId="0" xfId="0" applyFont="1" applyAlignment="1">
      <alignment vertical="center" wrapText="1"/>
    </xf>
    <xf numFmtId="14" fontId="27" fillId="0" borderId="0" xfId="0" applyNumberFormat="1" applyFont="1" applyFill="1" applyBorder="1" applyAlignment="1">
      <alignment horizontal="left" vertical="center"/>
    </xf>
    <xf numFmtId="0" fontId="14" fillId="27" borderId="43" xfId="0" applyFont="1" applyFill="1" applyBorder="1" applyAlignment="1">
      <alignment horizontal="center" vertical="center" wrapText="1"/>
    </xf>
    <xf numFmtId="0" fontId="14" fillId="27" borderId="3" xfId="0" applyFont="1" applyFill="1" applyBorder="1" applyAlignment="1">
      <alignment vertical="center"/>
    </xf>
    <xf numFmtId="0" fontId="14" fillId="27" borderId="43" xfId="0" applyFont="1" applyFill="1" applyBorder="1" applyAlignment="1">
      <alignment vertical="center"/>
    </xf>
    <xf numFmtId="0" fontId="14" fillId="0" borderId="0" xfId="0" applyFont="1" applyFill="1" applyBorder="1" applyAlignment="1">
      <alignment vertical="center" wrapText="1"/>
    </xf>
    <xf numFmtId="165" fontId="0" fillId="27" borderId="35" xfId="0" applyNumberFormat="1" applyFill="1" applyBorder="1" applyProtection="1">
      <protection locked="0"/>
    </xf>
    <xf numFmtId="0" fontId="8" fillId="27" borderId="0" xfId="0" applyFont="1" applyFill="1" applyBorder="1"/>
    <xf numFmtId="0" fontId="13" fillId="27" borderId="0" xfId="0" applyFont="1" applyFill="1" applyBorder="1"/>
    <xf numFmtId="0" fontId="7" fillId="27" borderId="19" xfId="0" applyFont="1" applyFill="1" applyBorder="1"/>
    <xf numFmtId="0" fontId="0" fillId="27" borderId="24" xfId="0" applyFill="1" applyBorder="1"/>
    <xf numFmtId="0" fontId="0" fillId="27" borderId="21" xfId="0" applyFill="1" applyBorder="1"/>
    <xf numFmtId="0" fontId="7" fillId="27" borderId="18" xfId="0" applyFont="1" applyFill="1" applyBorder="1"/>
    <xf numFmtId="0" fontId="0" fillId="0" borderId="21" xfId="0" applyBorder="1"/>
    <xf numFmtId="0" fontId="0" fillId="29" borderId="43" xfId="0" applyFill="1" applyBorder="1"/>
    <xf numFmtId="0" fontId="0" fillId="29" borderId="24" xfId="0" applyFill="1" applyBorder="1"/>
    <xf numFmtId="0" fontId="0" fillId="27" borderId="19" xfId="0" applyFill="1" applyBorder="1"/>
    <xf numFmtId="0" fontId="0" fillId="0" borderId="24" xfId="0" applyBorder="1"/>
    <xf numFmtId="0" fontId="12"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165" fontId="0" fillId="27" borderId="36" xfId="0" applyNumberFormat="1" applyFill="1" applyBorder="1"/>
    <xf numFmtId="165" fontId="0" fillId="27" borderId="35" xfId="0" applyNumberFormat="1" applyFill="1" applyBorder="1"/>
    <xf numFmtId="165" fontId="0" fillId="27" borderId="36" xfId="0" applyNumberFormat="1" applyFill="1" applyBorder="1" applyProtection="1">
      <protection locked="0"/>
    </xf>
    <xf numFmtId="0" fontId="14" fillId="0" borderId="0" xfId="0" applyFont="1" applyFill="1" applyBorder="1" applyAlignment="1">
      <alignment vertical="top"/>
    </xf>
    <xf numFmtId="0" fontId="15" fillId="0" borderId="0" xfId="0" quotePrefix="1" applyFont="1" applyFill="1" applyBorder="1" applyAlignment="1">
      <alignment vertical="top" wrapText="1" shrinkToFit="1"/>
    </xf>
    <xf numFmtId="0" fontId="2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3" fillId="0" borderId="0" xfId="0" applyFont="1" applyFill="1" applyBorder="1" applyAlignment="1">
      <alignment horizontal="center" vertical="center"/>
    </xf>
    <xf numFmtId="165" fontId="0" fillId="27" borderId="30" xfId="0" applyNumberFormat="1" applyFill="1" applyBorder="1" applyProtection="1">
      <protection locked="0"/>
    </xf>
    <xf numFmtId="165" fontId="0" fillId="27" borderId="30" xfId="0" applyNumberFormat="1" applyFill="1" applyBorder="1"/>
    <xf numFmtId="165" fontId="0" fillId="27" borderId="31" xfId="0" applyNumberFormat="1" applyFill="1" applyBorder="1" applyProtection="1">
      <protection locked="0"/>
    </xf>
    <xf numFmtId="165" fontId="0" fillId="27" borderId="31" xfId="0" applyNumberFormat="1" applyFill="1" applyBorder="1"/>
    <xf numFmtId="1" fontId="12" fillId="0" borderId="0" xfId="0" applyNumberFormat="1" applyFont="1" applyFill="1" applyBorder="1" applyAlignment="1">
      <alignment horizontal="left" vertical="center"/>
    </xf>
    <xf numFmtId="0" fontId="23" fillId="0" borderId="0" xfId="0" applyFont="1" applyFill="1" applyBorder="1" applyAlignment="1">
      <alignment vertical="center"/>
    </xf>
    <xf numFmtId="0" fontId="20" fillId="0" borderId="0" xfId="0" applyFont="1" applyFill="1" applyBorder="1" applyAlignment="1">
      <alignment vertical="center"/>
    </xf>
    <xf numFmtId="1" fontId="13" fillId="0" borderId="0" xfId="0" applyNumberFormat="1" applyFont="1" applyFill="1" applyBorder="1" applyAlignment="1">
      <alignment horizontal="center" vertical="center" wrapText="1"/>
    </xf>
    <xf numFmtId="0" fontId="7" fillId="27" borderId="18" xfId="0" applyFont="1" applyFill="1" applyBorder="1" applyAlignment="1">
      <alignment horizontal="center" vertical="center" wrapText="1"/>
    </xf>
    <xf numFmtId="0" fontId="7" fillId="0" borderId="0" xfId="0" applyFont="1" applyAlignment="1">
      <alignment horizontal="center" vertical="center" wrapText="1"/>
    </xf>
    <xf numFmtId="0" fontId="7" fillId="27" borderId="17" xfId="0" applyFont="1" applyFill="1" applyBorder="1" applyAlignment="1">
      <alignment horizontal="center" vertical="center" wrapText="1"/>
    </xf>
    <xf numFmtId="0" fontId="54" fillId="27" borderId="36" xfId="0" applyFont="1" applyFill="1" applyBorder="1"/>
    <xf numFmtId="0" fontId="7" fillId="0" borderId="0" xfId="0" applyFont="1" applyFill="1" applyAlignment="1">
      <alignment horizontal="center" vertical="top"/>
    </xf>
    <xf numFmtId="0" fontId="22" fillId="0" borderId="0" xfId="0" applyFont="1" applyFill="1" applyAlignment="1">
      <alignment vertical="top"/>
    </xf>
    <xf numFmtId="0" fontId="22" fillId="0" borderId="0" xfId="0" applyFont="1" applyFill="1" applyAlignment="1">
      <alignment horizontal="center" vertical="top"/>
    </xf>
    <xf numFmtId="0" fontId="21" fillId="0" borderId="0" xfId="0" applyFont="1" applyFill="1" applyAlignment="1">
      <alignment vertical="top"/>
    </xf>
    <xf numFmtId="0" fontId="7" fillId="0" borderId="0" xfId="0" applyFont="1" applyFill="1" applyBorder="1" applyAlignment="1">
      <alignment vertical="top"/>
    </xf>
    <xf numFmtId="0" fontId="8" fillId="27" borderId="35" xfId="0" applyFont="1" applyFill="1" applyBorder="1" applyAlignment="1">
      <alignment horizontal="center" vertical="center" wrapText="1"/>
    </xf>
    <xf numFmtId="0" fontId="8" fillId="27" borderId="24" xfId="0" applyFont="1" applyFill="1" applyBorder="1" applyAlignment="1">
      <alignment horizontal="center" vertical="center" wrapText="1"/>
    </xf>
    <xf numFmtId="0" fontId="25" fillId="0" borderId="0" xfId="0" applyFont="1" applyFill="1" applyBorder="1" applyAlignment="1">
      <alignment vertical="center"/>
    </xf>
    <xf numFmtId="0" fontId="7" fillId="27" borderId="43" xfId="0" applyFont="1" applyFill="1" applyBorder="1" applyAlignment="1">
      <alignment horizontal="center" vertical="center"/>
    </xf>
    <xf numFmtId="0" fontId="8" fillId="27" borderId="33" xfId="0" applyFont="1" applyFill="1" applyBorder="1" applyAlignment="1">
      <alignment horizontal="center" vertical="center"/>
    </xf>
    <xf numFmtId="1" fontId="15" fillId="0" borderId="9" xfId="0" applyNumberFormat="1" applyFont="1" applyFill="1" applyBorder="1" applyAlignment="1">
      <alignment horizontal="left" vertical="center"/>
    </xf>
    <xf numFmtId="0" fontId="73" fillId="0" borderId="0" xfId="0" applyFont="1" applyBorder="1" applyAlignment="1">
      <alignment horizontal="left"/>
    </xf>
    <xf numFmtId="0" fontId="73" fillId="0" borderId="0" xfId="0" applyFont="1" applyBorder="1"/>
    <xf numFmtId="165" fontId="0" fillId="27" borderId="44" xfId="0" applyNumberFormat="1" applyFill="1" applyBorder="1" applyProtection="1">
      <protection locked="0"/>
    </xf>
    <xf numFmtId="165" fontId="0" fillId="26" borderId="30" xfId="0" applyNumberFormat="1" applyFill="1" applyBorder="1" applyProtection="1">
      <protection locked="0"/>
    </xf>
    <xf numFmtId="165" fontId="0" fillId="26" borderId="30" xfId="0" applyNumberFormat="1" applyFill="1" applyBorder="1"/>
    <xf numFmtId="165" fontId="0" fillId="26" borderId="32" xfId="0" applyNumberFormat="1" applyFill="1" applyBorder="1" applyProtection="1">
      <protection locked="0"/>
    </xf>
    <xf numFmtId="0" fontId="56" fillId="0" borderId="0" xfId="0" applyFont="1" applyAlignment="1">
      <alignment vertical="center"/>
    </xf>
    <xf numFmtId="1" fontId="13" fillId="0" borderId="0" xfId="0" applyNumberFormat="1" applyFont="1" applyFill="1" applyBorder="1" applyAlignment="1">
      <alignment horizontal="center" vertical="center"/>
    </xf>
    <xf numFmtId="1" fontId="8" fillId="0" borderId="0" xfId="0" applyNumberFormat="1" applyFont="1" applyFill="1" applyBorder="1" applyAlignment="1">
      <alignment horizontal="center" vertical="center" wrapText="1"/>
    </xf>
    <xf numFmtId="1" fontId="13" fillId="0" borderId="0" xfId="0" applyNumberFormat="1" applyFont="1" applyFill="1" applyAlignment="1">
      <alignment horizontal="center" vertical="center"/>
    </xf>
    <xf numFmtId="9" fontId="20" fillId="26" borderId="9" xfId="287" applyFont="1" applyFill="1" applyBorder="1" applyAlignment="1">
      <alignment horizontal="center" vertical="center"/>
    </xf>
    <xf numFmtId="9" fontId="9" fillId="0" borderId="9" xfId="287" applyFont="1" applyBorder="1" applyAlignment="1">
      <alignment horizontal="center" vertical="center"/>
    </xf>
    <xf numFmtId="9" fontId="19" fillId="26" borderId="9" xfId="287"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15" fillId="0" borderId="9" xfId="0" applyFont="1" applyBorder="1" applyAlignment="1">
      <alignment horizontal="left" vertical="top" wrapText="1"/>
    </xf>
    <xf numFmtId="0" fontId="15" fillId="0" borderId="9" xfId="0" applyFont="1" applyFill="1" applyBorder="1" applyAlignment="1">
      <alignment horizontal="left" vertical="top" wrapText="1"/>
    </xf>
    <xf numFmtId="0" fontId="7" fillId="0" borderId="0" xfId="0" applyFont="1" applyAlignment="1">
      <alignment vertical="center" wrapText="1"/>
    </xf>
    <xf numFmtId="0" fontId="7" fillId="27" borderId="33" xfId="0" applyFont="1" applyFill="1" applyBorder="1" applyAlignment="1">
      <alignment vertical="center" wrapText="1"/>
    </xf>
    <xf numFmtId="0" fontId="11" fillId="0" borderId="44" xfId="0" applyFont="1" applyBorder="1" applyAlignment="1">
      <alignment vertical="center" wrapText="1"/>
    </xf>
    <xf numFmtId="0" fontId="11" fillId="0" borderId="30" xfId="0" applyFont="1" applyBorder="1" applyAlignment="1">
      <alignment vertical="center" wrapText="1"/>
    </xf>
    <xf numFmtId="0" fontId="11" fillId="0" borderId="45" xfId="0" applyFont="1" applyBorder="1" applyAlignment="1">
      <alignment vertical="center" wrapText="1"/>
    </xf>
    <xf numFmtId="0" fontId="7" fillId="0" borderId="0" xfId="0" applyFont="1" applyBorder="1" applyAlignment="1">
      <alignment vertical="center" wrapText="1"/>
    </xf>
    <xf numFmtId="0" fontId="12" fillId="0" borderId="0" xfId="0" applyFont="1" applyAlignment="1">
      <alignment wrapText="1"/>
    </xf>
    <xf numFmtId="173" fontId="13" fillId="0" borderId="9" xfId="0" applyNumberFormat="1" applyFont="1" applyBorder="1" applyAlignment="1">
      <alignment horizontal="left" wrapText="1"/>
    </xf>
    <xf numFmtId="173" fontId="8" fillId="0" borderId="0" xfId="0" applyNumberFormat="1" applyFont="1" applyAlignment="1">
      <alignment horizontal="left" wrapText="1"/>
    </xf>
    <xf numFmtId="0" fontId="12" fillId="0" borderId="0" xfId="0" applyFont="1" applyFill="1" applyAlignment="1">
      <alignment vertical="center" wrapText="1"/>
    </xf>
    <xf numFmtId="0" fontId="15" fillId="0" borderId="9" xfId="0" quotePrefix="1" applyFont="1" applyBorder="1" applyAlignment="1">
      <alignment horizontal="left" vertical="top" wrapText="1"/>
    </xf>
    <xf numFmtId="0" fontId="11" fillId="0" borderId="0" xfId="0" applyFont="1" applyAlignment="1">
      <alignment vertical="center" wrapText="1"/>
    </xf>
    <xf numFmtId="0" fontId="8" fillId="28"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15" fillId="26" borderId="8" xfId="0" applyFont="1" applyFill="1" applyBorder="1" applyAlignment="1">
      <alignment vertical="top"/>
    </xf>
    <xf numFmtId="0" fontId="15" fillId="27" borderId="8" xfId="0" applyFont="1" applyFill="1" applyBorder="1" applyAlignment="1">
      <alignment vertical="top"/>
    </xf>
    <xf numFmtId="0" fontId="78" fillId="26" borderId="9" xfId="0" applyFont="1" applyFill="1" applyBorder="1" applyAlignment="1">
      <alignment vertical="center"/>
    </xf>
    <xf numFmtId="0" fontId="15" fillId="0" borderId="0" xfId="0" applyFont="1" applyFill="1" applyBorder="1" applyAlignment="1">
      <alignment horizontal="left" vertical="top" wrapText="1"/>
    </xf>
    <xf numFmtId="0" fontId="14" fillId="0" borderId="9" xfId="0" applyFont="1" applyBorder="1" applyAlignment="1">
      <alignment horizontal="center" vertical="top"/>
    </xf>
    <xf numFmtId="0" fontId="14" fillId="29" borderId="9" xfId="0" applyFont="1" applyFill="1" applyBorder="1" applyAlignment="1">
      <alignment horizontal="center" vertical="top"/>
    </xf>
    <xf numFmtId="0" fontId="14" fillId="29" borderId="9" xfId="0" applyFont="1" applyFill="1" applyBorder="1" applyAlignment="1">
      <alignment horizontal="left" vertical="top"/>
    </xf>
    <xf numFmtId="0" fontId="14" fillId="0" borderId="9" xfId="0" applyFont="1" applyFill="1" applyBorder="1" applyAlignment="1">
      <alignment vertical="center"/>
    </xf>
    <xf numFmtId="0" fontId="15" fillId="0" borderId="9" xfId="0" applyFont="1" applyFill="1" applyBorder="1" applyAlignment="1">
      <alignment horizontal="left" vertical="top"/>
    </xf>
    <xf numFmtId="0" fontId="2" fillId="0" borderId="0" xfId="178" applyAlignment="1">
      <alignment vertical="top" wrapText="1"/>
    </xf>
    <xf numFmtId="0" fontId="2" fillId="0" borderId="0" xfId="227"/>
    <xf numFmtId="0" fontId="2" fillId="0" borderId="0" xfId="227" applyAlignment="1">
      <alignment vertical="center"/>
    </xf>
    <xf numFmtId="0" fontId="2" fillId="0" borderId="0" xfId="227" applyFont="1" applyFill="1" applyAlignment="1">
      <alignment vertical="center"/>
    </xf>
    <xf numFmtId="0" fontId="2" fillId="0" borderId="0" xfId="227" applyFont="1" applyAlignment="1">
      <alignment vertical="center"/>
    </xf>
    <xf numFmtId="0" fontId="2" fillId="0" borderId="0" xfId="227" applyAlignment="1">
      <alignment vertical="center" wrapText="1" shrinkToFit="1"/>
    </xf>
    <xf numFmtId="0" fontId="12" fillId="0" borderId="0" xfId="227" applyFont="1" applyAlignment="1">
      <alignment horizontal="left" vertical="center"/>
    </xf>
    <xf numFmtId="0" fontId="2" fillId="0" borderId="0" xfId="227" applyFont="1" applyAlignment="1">
      <alignment horizontal="left" vertical="top"/>
    </xf>
    <xf numFmtId="1" fontId="12" fillId="0" borderId="0" xfId="227" applyNumberFormat="1" applyFont="1" applyFill="1" applyAlignment="1">
      <alignment vertical="center"/>
    </xf>
    <xf numFmtId="0" fontId="2" fillId="30" borderId="0" xfId="178" applyFont="1" applyFill="1" applyAlignment="1"/>
    <xf numFmtId="0" fontId="79" fillId="30" borderId="0" xfId="178" applyFont="1" applyFill="1" applyAlignment="1"/>
    <xf numFmtId="0" fontId="12" fillId="30" borderId="0" xfId="178" applyFont="1" applyFill="1" applyBorder="1" applyAlignment="1">
      <alignment horizontal="left" vertical="center"/>
    </xf>
    <xf numFmtId="0" fontId="15" fillId="30" borderId="0" xfId="178" applyFont="1" applyFill="1" applyAlignment="1"/>
    <xf numFmtId="0" fontId="47" fillId="0" borderId="0" xfId="178" quotePrefix="1" applyFont="1" applyAlignment="1">
      <alignment vertical="center"/>
    </xf>
    <xf numFmtId="0" fontId="15" fillId="0" borderId="0" xfId="178" applyFont="1" applyFill="1" applyAlignment="1"/>
    <xf numFmtId="0" fontId="14" fillId="0" borderId="0" xfId="178" quotePrefix="1" applyFont="1" applyAlignment="1">
      <alignment horizontal="left"/>
    </xf>
    <xf numFmtId="0" fontId="14" fillId="0" borderId="46" xfId="178" quotePrefix="1" applyFont="1" applyBorder="1" applyAlignment="1">
      <alignment horizontal="left" vertical="center"/>
    </xf>
    <xf numFmtId="0" fontId="14" fillId="0" borderId="0" xfId="178" quotePrefix="1" applyFont="1" applyAlignment="1">
      <alignment horizontal="center" vertical="top"/>
    </xf>
    <xf numFmtId="0" fontId="14" fillId="0" borderId="0" xfId="178" quotePrefix="1" applyFont="1" applyFill="1" applyBorder="1" applyAlignment="1">
      <alignment horizontal="center" vertical="top"/>
    </xf>
    <xf numFmtId="0" fontId="14" fillId="0" borderId="0" xfId="178" quotePrefix="1" applyFont="1" applyBorder="1" applyAlignment="1">
      <alignment horizontal="center" vertical="top"/>
    </xf>
    <xf numFmtId="0" fontId="14" fillId="0" borderId="0" xfId="178" quotePrefix="1" applyFont="1" applyAlignment="1">
      <alignment horizontal="left" vertical="top"/>
    </xf>
    <xf numFmtId="0" fontId="14" fillId="0" borderId="47" xfId="178" quotePrefix="1" applyFont="1" applyBorder="1" applyAlignment="1">
      <alignment horizontal="left" vertical="center"/>
    </xf>
    <xf numFmtId="183" fontId="15" fillId="0" borderId="0" xfId="178" applyNumberFormat="1" applyFont="1" applyFill="1" applyBorder="1" applyAlignment="1"/>
    <xf numFmtId="0" fontId="80" fillId="30" borderId="0" xfId="178" applyFont="1" applyFill="1" applyBorder="1" applyAlignment="1">
      <alignment vertical="center" wrapText="1"/>
    </xf>
    <xf numFmtId="0" fontId="2" fillId="30" borderId="0" xfId="178" applyFill="1" applyAlignment="1">
      <alignment vertical="center" wrapText="1"/>
    </xf>
    <xf numFmtId="0" fontId="15" fillId="0" borderId="0" xfId="178" applyFont="1" applyAlignment="1"/>
    <xf numFmtId="0" fontId="47" fillId="0" borderId="0" xfId="178" applyFont="1" applyAlignment="1">
      <alignment vertical="center"/>
    </xf>
    <xf numFmtId="0" fontId="75" fillId="0" borderId="0" xfId="178" applyFont="1" applyAlignment="1">
      <alignment vertical="center"/>
    </xf>
    <xf numFmtId="0" fontId="75" fillId="0" borderId="0" xfId="178" applyFont="1" applyAlignment="1"/>
    <xf numFmtId="0" fontId="12" fillId="0" borderId="0" xfId="178" applyFont="1" applyAlignment="1">
      <alignment vertical="center"/>
    </xf>
    <xf numFmtId="0" fontId="56" fillId="0" borderId="0" xfId="178" applyFont="1" applyAlignment="1">
      <alignment vertical="center"/>
    </xf>
    <xf numFmtId="0" fontId="56" fillId="0" borderId="0" xfId="178" applyFont="1" applyAlignment="1"/>
    <xf numFmtId="0" fontId="14" fillId="0" borderId="34" xfId="178" applyFont="1" applyBorder="1" applyAlignment="1"/>
    <xf numFmtId="0" fontId="14" fillId="0" borderId="3" xfId="178" quotePrefix="1" applyFont="1" applyBorder="1" applyAlignment="1">
      <alignment horizontal="right" vertical="center"/>
    </xf>
    <xf numFmtId="0" fontId="2" fillId="0" borderId="34" xfId="178" applyFont="1" applyBorder="1" applyAlignment="1"/>
    <xf numFmtId="0" fontId="14" fillId="0" borderId="43" xfId="178" applyFont="1" applyBorder="1" applyAlignment="1">
      <alignment horizontal="right" vertical="center"/>
    </xf>
    <xf numFmtId="184" fontId="8" fillId="26" borderId="43" xfId="178" applyNumberFormat="1" applyFont="1" applyFill="1" applyBorder="1" applyAlignment="1">
      <alignment vertical="center"/>
    </xf>
    <xf numFmtId="0" fontId="14" fillId="0" borderId="48" xfId="178" applyFont="1" applyBorder="1" applyAlignment="1">
      <alignment horizontal="center" vertical="center"/>
    </xf>
    <xf numFmtId="0" fontId="14" fillId="0" borderId="43" xfId="178" applyFont="1" applyBorder="1" applyAlignment="1">
      <alignment horizontal="center" vertical="center" wrapText="1"/>
    </xf>
    <xf numFmtId="3" fontId="15" fillId="0" borderId="49" xfId="178" applyNumberFormat="1" applyFont="1" applyFill="1" applyBorder="1" applyAlignment="1">
      <alignment horizontal="center" vertical="center"/>
    </xf>
    <xf numFmtId="183" fontId="15" fillId="31" borderId="50" xfId="178" applyNumberFormat="1" applyFont="1" applyFill="1" applyBorder="1" applyAlignment="1">
      <alignment horizontal="center"/>
    </xf>
    <xf numFmtId="0" fontId="7" fillId="0" borderId="47" xfId="178" applyFont="1" applyBorder="1" applyAlignment="1">
      <alignment horizontal="center" vertical="center"/>
    </xf>
    <xf numFmtId="3" fontId="15" fillId="0" borderId="38" xfId="178" applyNumberFormat="1" applyFont="1" applyFill="1" applyBorder="1" applyAlignment="1">
      <alignment horizontal="center" vertical="center"/>
    </xf>
    <xf numFmtId="0" fontId="15" fillId="26" borderId="26" xfId="178" applyNumberFormat="1" applyFont="1" applyFill="1" applyBorder="1" applyAlignment="1">
      <alignment horizontal="center"/>
    </xf>
    <xf numFmtId="0" fontId="14" fillId="30" borderId="0" xfId="178" applyFont="1" applyFill="1" applyBorder="1" applyAlignment="1">
      <alignment vertical="center" wrapText="1"/>
    </xf>
    <xf numFmtId="0" fontId="79" fillId="30" borderId="0" xfId="178" applyFont="1" applyFill="1" applyAlignment="1">
      <alignment horizontal="left" vertical="top"/>
    </xf>
    <xf numFmtId="0" fontId="81" fillId="0" borderId="0" xfId="178" applyFont="1" applyAlignment="1">
      <alignment horizontal="left" vertical="top"/>
    </xf>
    <xf numFmtId="0" fontId="15" fillId="0" borderId="0" xfId="178" applyFont="1" applyAlignment="1">
      <alignment horizontal="left" vertical="top"/>
    </xf>
    <xf numFmtId="0" fontId="47" fillId="0" borderId="0" xfId="178" applyFont="1" applyAlignment="1">
      <alignment horizontal="left" vertical="top"/>
    </xf>
    <xf numFmtId="0" fontId="12" fillId="0" borderId="0" xfId="178" applyFont="1" applyAlignment="1">
      <alignment horizontal="left" vertical="top"/>
    </xf>
    <xf numFmtId="0" fontId="15" fillId="0" borderId="3" xfId="178" applyFont="1" applyBorder="1" applyAlignment="1">
      <alignment horizontal="left" vertical="top"/>
    </xf>
    <xf numFmtId="0" fontId="14" fillId="0" borderId="51" xfId="178" quotePrefix="1" applyFont="1" applyBorder="1" applyAlignment="1">
      <alignment horizontal="left" vertical="top"/>
    </xf>
    <xf numFmtId="3" fontId="15" fillId="0" borderId="9" xfId="178" applyNumberFormat="1" applyFont="1" applyFill="1" applyBorder="1" applyAlignment="1">
      <alignment horizontal="left" vertical="top"/>
    </xf>
    <xf numFmtId="0" fontId="14" fillId="0" borderId="0" xfId="178" quotePrefix="1" applyFont="1" applyBorder="1" applyAlignment="1">
      <alignment horizontal="left" vertical="center"/>
    </xf>
    <xf numFmtId="0" fontId="14" fillId="0" borderId="0" xfId="178" applyFont="1" applyAlignment="1">
      <alignment horizontal="left"/>
    </xf>
    <xf numFmtId="183" fontId="15" fillId="26" borderId="46" xfId="178" applyNumberFormat="1" applyFont="1" applyFill="1" applyBorder="1" applyAlignment="1">
      <alignment horizontal="right" vertical="center"/>
    </xf>
    <xf numFmtId="0" fontId="15" fillId="0" borderId="0" xfId="0" applyFont="1" applyFill="1" applyBorder="1" applyAlignment="1">
      <alignment horizontal="left" vertical="center" wrapText="1"/>
    </xf>
    <xf numFmtId="0" fontId="2" fillId="0" borderId="0" xfId="238" applyAlignment="1">
      <alignment vertical="center"/>
    </xf>
    <xf numFmtId="0" fontId="14" fillId="0" borderId="0" xfId="238" applyFont="1" applyFill="1" applyBorder="1" applyAlignment="1">
      <alignment vertical="center"/>
    </xf>
    <xf numFmtId="0" fontId="15" fillId="0" borderId="0" xfId="238" applyFont="1" applyFill="1" applyAlignment="1">
      <alignment vertical="center"/>
    </xf>
    <xf numFmtId="0" fontId="24" fillId="0" borderId="0" xfId="238" applyFont="1" applyFill="1" applyAlignment="1">
      <alignment vertical="center"/>
    </xf>
    <xf numFmtId="10" fontId="15" fillId="0" borderId="0" xfId="238" applyNumberFormat="1" applyFont="1" applyFill="1" applyBorder="1" applyAlignment="1">
      <alignment vertical="center"/>
    </xf>
    <xf numFmtId="0" fontId="25" fillId="0" borderId="0" xfId="238" applyFont="1" applyFill="1" applyAlignment="1">
      <alignment vertical="center"/>
    </xf>
    <xf numFmtId="167" fontId="25" fillId="0" borderId="0" xfId="238" applyNumberFormat="1" applyFont="1" applyFill="1" applyBorder="1" applyAlignment="1">
      <alignment vertical="center" wrapText="1"/>
    </xf>
    <xf numFmtId="0" fontId="26" fillId="0" borderId="0" xfId="238" applyFont="1" applyFill="1" applyBorder="1" applyAlignment="1">
      <alignment vertical="center"/>
    </xf>
    <xf numFmtId="10" fontId="26" fillId="0" borderId="0" xfId="238" applyNumberFormat="1" applyFont="1" applyFill="1" applyBorder="1" applyAlignment="1">
      <alignment vertical="center"/>
    </xf>
    <xf numFmtId="0" fontId="26" fillId="0" borderId="0" xfId="238" applyFont="1" applyFill="1" applyAlignment="1">
      <alignment horizontal="center" vertical="center"/>
    </xf>
    <xf numFmtId="0" fontId="24" fillId="0" borderId="0" xfId="238" applyNumberFormat="1" applyFont="1" applyFill="1" applyAlignment="1">
      <alignment vertical="center"/>
    </xf>
    <xf numFmtId="39" fontId="24" fillId="0" borderId="0" xfId="238" applyNumberFormat="1" applyFont="1" applyFill="1" applyAlignment="1">
      <alignment vertical="center"/>
    </xf>
    <xf numFmtId="39" fontId="24" fillId="0" borderId="0" xfId="238" applyNumberFormat="1" applyFont="1" applyFill="1" applyBorder="1" applyAlignment="1">
      <alignment vertical="center"/>
    </xf>
    <xf numFmtId="0" fontId="14" fillId="0" borderId="0" xfId="238" applyFont="1" applyFill="1" applyAlignment="1">
      <alignment horizontal="left" vertical="center"/>
    </xf>
    <xf numFmtId="0" fontId="15" fillId="0" borderId="0" xfId="238" applyFont="1" applyFill="1" applyBorder="1" applyAlignment="1">
      <alignment vertical="center"/>
    </xf>
    <xf numFmtId="0" fontId="15" fillId="0" borderId="0" xfId="238" applyFont="1" applyFill="1" applyAlignment="1">
      <alignment horizontal="left" vertical="top"/>
    </xf>
    <xf numFmtId="0" fontId="15" fillId="0" borderId="0" xfId="178" applyFont="1"/>
    <xf numFmtId="0" fontId="2" fillId="0" borderId="0" xfId="178" applyFill="1" applyAlignment="1"/>
    <xf numFmtId="165" fontId="15" fillId="0" borderId="0" xfId="238" applyNumberFormat="1" applyFont="1" applyFill="1" applyAlignment="1">
      <alignment vertical="center"/>
    </xf>
    <xf numFmtId="165" fontId="15" fillId="0" borderId="0" xfId="238" applyNumberFormat="1" applyFont="1" applyFill="1" applyBorder="1" applyAlignment="1">
      <alignment vertical="center"/>
    </xf>
    <xf numFmtId="0" fontId="56" fillId="0" borderId="0" xfId="177" applyFont="1" applyAlignment="1">
      <alignment vertical="center"/>
    </xf>
    <xf numFmtId="0" fontId="12" fillId="30" borderId="0" xfId="177" applyFont="1" applyFill="1" applyBorder="1" applyAlignment="1">
      <alignment vertical="center"/>
    </xf>
    <xf numFmtId="0" fontId="12" fillId="0" borderId="0" xfId="177" applyFont="1" applyFill="1" applyBorder="1" applyAlignment="1">
      <alignment vertical="center"/>
    </xf>
    <xf numFmtId="0" fontId="56" fillId="0" borderId="0" xfId="177" applyFont="1" applyFill="1" applyBorder="1" applyAlignment="1">
      <alignment vertical="center"/>
    </xf>
    <xf numFmtId="165" fontId="14" fillId="0" borderId="0" xfId="238" applyNumberFormat="1" applyFont="1" applyFill="1" applyBorder="1" applyAlignment="1">
      <alignment vertical="center"/>
    </xf>
    <xf numFmtId="165" fontId="15" fillId="0" borderId="0" xfId="178" applyNumberFormat="1" applyFont="1"/>
    <xf numFmtId="165" fontId="2" fillId="0" borderId="0" xfId="178" applyNumberFormat="1" applyFill="1" applyAlignment="1"/>
    <xf numFmtId="0" fontId="2" fillId="0" borderId="0" xfId="178" applyFill="1" applyBorder="1" applyAlignment="1"/>
    <xf numFmtId="0" fontId="14" fillId="0" borderId="0" xfId="0" applyFont="1" applyFill="1" applyBorder="1" applyAlignment="1">
      <alignment horizontal="left" vertical="center" wrapText="1"/>
    </xf>
    <xf numFmtId="0" fontId="82" fillId="32" borderId="0" xfId="0" applyFont="1" applyFill="1" applyAlignment="1">
      <alignment horizontal="left" vertical="center" wrapText="1"/>
    </xf>
    <xf numFmtId="0" fontId="12" fillId="0" borderId="0" xfId="0" applyFont="1" applyFill="1" applyBorder="1" applyAlignment="1">
      <alignment horizontal="center" vertical="center"/>
    </xf>
    <xf numFmtId="3" fontId="12" fillId="0" borderId="0" xfId="0" applyNumberFormat="1" applyFont="1" applyFill="1" applyBorder="1" applyAlignment="1">
      <alignment horizontal="center" vertical="center"/>
    </xf>
    <xf numFmtId="3" fontId="56" fillId="0" borderId="20" xfId="237" applyNumberFormat="1" applyFont="1" applyFill="1" applyBorder="1" applyAlignment="1">
      <alignment horizontal="center"/>
    </xf>
    <xf numFmtId="183" fontId="15" fillId="26" borderId="54" xfId="178" applyNumberFormat="1" applyFont="1" applyFill="1" applyBorder="1" applyAlignment="1">
      <alignment horizontal="right" vertical="center"/>
    </xf>
    <xf numFmtId="3" fontId="12" fillId="0" borderId="55" xfId="0" applyNumberFormat="1" applyFont="1" applyFill="1" applyBorder="1" applyAlignment="1">
      <alignment horizontal="center" vertical="center"/>
    </xf>
    <xf numFmtId="0" fontId="56" fillId="35" borderId="30" xfId="0" applyFont="1" applyFill="1" applyBorder="1" applyAlignment="1">
      <alignment horizontal="center" vertical="center"/>
    </xf>
    <xf numFmtId="1" fontId="56" fillId="0" borderId="33" xfId="0" applyNumberFormat="1" applyFont="1" applyFill="1" applyBorder="1" applyAlignment="1">
      <alignment horizontal="center" vertical="center"/>
    </xf>
    <xf numFmtId="0" fontId="15" fillId="0" borderId="33" xfId="0" applyFont="1" applyBorder="1" applyAlignment="1">
      <alignment vertical="top"/>
    </xf>
    <xf numFmtId="0" fontId="14" fillId="0" borderId="8" xfId="0" applyFont="1" applyFill="1" applyBorder="1" applyAlignment="1">
      <alignment horizontal="left" vertical="center"/>
    </xf>
    <xf numFmtId="0" fontId="14" fillId="0" borderId="9" xfId="0" applyFont="1" applyFill="1" applyBorder="1" applyAlignment="1">
      <alignment horizontal="left" vertical="center"/>
    </xf>
    <xf numFmtId="0" fontId="14" fillId="0" borderId="9" xfId="0" applyFont="1" applyFill="1" applyBorder="1" applyAlignment="1">
      <alignment horizontal="left" vertical="center" wrapText="1"/>
    </xf>
    <xf numFmtId="0" fontId="14" fillId="0" borderId="25" xfId="0" applyFont="1" applyFill="1" applyBorder="1" applyAlignment="1">
      <alignment vertical="top"/>
    </xf>
    <xf numFmtId="0" fontId="15" fillId="0" borderId="25" xfId="0" applyFont="1" applyFill="1" applyBorder="1" applyAlignment="1">
      <alignment vertical="top" wrapText="1" shrinkToFit="1"/>
    </xf>
    <xf numFmtId="0" fontId="14" fillId="0" borderId="9" xfId="0" applyFont="1" applyFill="1" applyBorder="1" applyAlignment="1">
      <alignment vertical="top"/>
    </xf>
    <xf numFmtId="0" fontId="15" fillId="0" borderId="9" xfId="0" applyFont="1" applyFill="1" applyBorder="1" applyAlignment="1">
      <alignment vertical="top" wrapText="1" shrinkToFit="1"/>
    </xf>
    <xf numFmtId="170" fontId="76" fillId="0" borderId="0" xfId="0" applyNumberFormat="1" applyFont="1" applyFill="1" applyBorder="1" applyAlignment="1">
      <alignment horizontal="right" vertical="center"/>
    </xf>
    <xf numFmtId="15" fontId="2" fillId="0" borderId="0" xfId="0" applyNumberFormat="1" applyFont="1" applyFill="1" applyBorder="1" applyAlignment="1">
      <alignment vertical="center"/>
    </xf>
    <xf numFmtId="0" fontId="14" fillId="0" borderId="50" xfId="0" applyFont="1" applyFill="1" applyBorder="1" applyAlignment="1">
      <alignment vertical="center"/>
    </xf>
    <xf numFmtId="0" fontId="8" fillId="0" borderId="0" xfId="0" applyFont="1" applyFill="1" applyAlignment="1"/>
    <xf numFmtId="0" fontId="2" fillId="0" borderId="0" xfId="0" applyFont="1" applyFill="1" applyBorder="1" applyAlignment="1">
      <alignment horizontal="left" vertical="center"/>
    </xf>
    <xf numFmtId="0" fontId="13" fillId="0" borderId="0" xfId="0" applyFont="1" applyFill="1" applyAlignment="1">
      <alignment vertical="center"/>
    </xf>
    <xf numFmtId="0" fontId="8" fillId="0" borderId="0" xfId="0" applyFont="1" applyFill="1" applyAlignment="1">
      <alignment vertical="center"/>
    </xf>
    <xf numFmtId="0" fontId="14" fillId="0" borderId="37" xfId="178" applyFont="1" applyBorder="1" applyAlignment="1">
      <alignment vertical="top" wrapText="1"/>
    </xf>
    <xf numFmtId="0" fontId="15" fillId="26" borderId="9" xfId="178" applyNumberFormat="1" applyFont="1" applyFill="1" applyBorder="1" applyAlignment="1">
      <alignment horizontal="center"/>
    </xf>
    <xf numFmtId="2" fontId="14" fillId="0" borderId="70" xfId="178" quotePrefix="1" applyNumberFormat="1" applyFont="1" applyFill="1" applyBorder="1" applyAlignment="1">
      <alignment horizontal="center" vertical="center" wrapText="1"/>
    </xf>
    <xf numFmtId="0" fontId="15" fillId="0" borderId="9" xfId="0" quotePrefix="1" applyFont="1" applyFill="1" applyBorder="1" applyAlignment="1">
      <alignment horizontal="left" vertical="top" wrapText="1"/>
    </xf>
    <xf numFmtId="3" fontId="15" fillId="0" borderId="71" xfId="178" applyNumberFormat="1" applyFont="1" applyFill="1" applyBorder="1" applyAlignment="1">
      <alignment horizontal="left" vertical="top"/>
    </xf>
    <xf numFmtId="0" fontId="7" fillId="0" borderId="72" xfId="178" applyFont="1" applyBorder="1" applyAlignment="1">
      <alignment horizontal="center" vertical="center"/>
    </xf>
    <xf numFmtId="172" fontId="2" fillId="27" borderId="15" xfId="0" applyNumberFormat="1" applyFont="1" applyFill="1" applyBorder="1" applyAlignment="1">
      <alignment horizontal="center" vertical="center"/>
    </xf>
    <xf numFmtId="0" fontId="15" fillId="0" borderId="50" xfId="0" applyFont="1" applyFill="1" applyBorder="1" applyAlignment="1">
      <alignment horizontal="center" vertical="center"/>
    </xf>
    <xf numFmtId="0" fontId="15" fillId="0" borderId="0" xfId="0" applyFont="1" applyFill="1" applyBorder="1" applyAlignment="1">
      <alignment horizontal="left" vertical="center" wrapText="1"/>
    </xf>
    <xf numFmtId="0" fontId="15" fillId="26" borderId="9" xfId="0" applyFont="1" applyFill="1" applyBorder="1" applyAlignment="1">
      <alignment vertical="top" wrapText="1"/>
    </xf>
    <xf numFmtId="0" fontId="15" fillId="27" borderId="9" xfId="0" applyFont="1" applyFill="1" applyBorder="1" applyAlignment="1">
      <alignment horizontal="left" vertical="top"/>
    </xf>
    <xf numFmtId="0" fontId="15" fillId="0" borderId="0" xfId="0" applyFont="1" applyFill="1" applyBorder="1" applyAlignment="1">
      <alignment vertical="top"/>
    </xf>
    <xf numFmtId="0" fontId="15" fillId="0" borderId="0" xfId="0" applyFont="1" applyFill="1" applyBorder="1" applyAlignment="1">
      <alignment horizontal="left" vertical="top"/>
    </xf>
    <xf numFmtId="0" fontId="0" fillId="0" borderId="0" xfId="0" applyBorder="1" applyAlignment="1">
      <alignment vertical="top"/>
    </xf>
    <xf numFmtId="0" fontId="0" fillId="0" borderId="0" xfId="0" applyFill="1" applyBorder="1" applyAlignment="1">
      <alignment horizontal="left" vertical="top"/>
    </xf>
    <xf numFmtId="0" fontId="0" fillId="0" borderId="0" xfId="0" applyBorder="1" applyAlignment="1">
      <alignment vertical="top" wrapText="1" shrinkToFit="1"/>
    </xf>
    <xf numFmtId="3" fontId="12" fillId="0" borderId="33" xfId="0" applyNumberFormat="1" applyFont="1" applyFill="1" applyBorder="1" applyAlignment="1">
      <alignment horizontal="center" vertical="center"/>
    </xf>
    <xf numFmtId="0" fontId="47" fillId="0" borderId="0" xfId="238" applyFont="1" applyAlignment="1">
      <alignment horizontal="left" vertical="center"/>
    </xf>
    <xf numFmtId="0" fontId="75" fillId="0" borderId="0" xfId="238" applyFont="1" applyAlignment="1">
      <alignment horizontal="left" vertical="top"/>
    </xf>
    <xf numFmtId="0" fontId="75" fillId="0" borderId="0" xfId="238" applyFont="1" applyAlignment="1">
      <alignment horizontal="left" vertical="center"/>
    </xf>
    <xf numFmtId="165" fontId="75" fillId="0" borderId="0" xfId="238" applyNumberFormat="1" applyFont="1" applyAlignment="1">
      <alignment vertical="center"/>
    </xf>
    <xf numFmtId="0" fontId="75" fillId="0" borderId="0" xfId="178" applyFont="1" applyFill="1" applyAlignment="1"/>
    <xf numFmtId="165" fontId="75" fillId="0" borderId="0" xfId="178" applyNumberFormat="1" applyFont="1" applyFill="1" applyAlignment="1"/>
    <xf numFmtId="0" fontId="47" fillId="30" borderId="0" xfId="177" applyFont="1" applyFill="1" applyBorder="1" applyAlignment="1">
      <alignment vertical="center"/>
    </xf>
    <xf numFmtId="0" fontId="47" fillId="0" borderId="0" xfId="177" applyFont="1" applyFill="1" applyBorder="1" applyAlignment="1">
      <alignment vertical="center"/>
    </xf>
    <xf numFmtId="0" fontId="75" fillId="0" borderId="0" xfId="0" applyFont="1"/>
    <xf numFmtId="165" fontId="47" fillId="27" borderId="33" xfId="177" applyNumberFormat="1" applyFont="1" applyFill="1" applyBorder="1" applyAlignment="1">
      <alignment horizontal="center" vertical="center" wrapText="1"/>
    </xf>
    <xf numFmtId="165" fontId="47" fillId="27" borderId="33" xfId="177" quotePrefix="1" applyNumberFormat="1" applyFont="1" applyFill="1" applyBorder="1" applyAlignment="1">
      <alignment horizontal="center" vertical="center" wrapText="1"/>
    </xf>
    <xf numFmtId="1" fontId="75" fillId="0" borderId="30" xfId="238" applyNumberFormat="1" applyFont="1" applyFill="1" applyBorder="1" applyAlignment="1">
      <alignment horizontal="center" vertical="center" wrapText="1"/>
    </xf>
    <xf numFmtId="165" fontId="75" fillId="0" borderId="65" xfId="177" applyNumberFormat="1" applyFont="1" applyFill="1" applyBorder="1" applyAlignment="1">
      <alignment vertical="center"/>
    </xf>
    <xf numFmtId="0" fontId="47" fillId="27" borderId="53" xfId="177" applyFont="1" applyFill="1" applyBorder="1" applyAlignment="1">
      <alignment vertical="center" wrapText="1"/>
    </xf>
    <xf numFmtId="165" fontId="75" fillId="0" borderId="53" xfId="177" applyNumberFormat="1" applyFont="1" applyFill="1" applyBorder="1" applyAlignment="1">
      <alignment vertical="center"/>
    </xf>
    <xf numFmtId="165" fontId="75" fillId="26" borderId="52" xfId="177" applyNumberFormat="1" applyFont="1" applyFill="1" applyBorder="1" applyAlignment="1">
      <alignment vertical="center"/>
    </xf>
    <xf numFmtId="165" fontId="75" fillId="0" borderId="36" xfId="177" applyNumberFormat="1" applyFont="1" applyFill="1" applyBorder="1" applyAlignment="1">
      <alignment vertical="center"/>
    </xf>
    <xf numFmtId="165" fontId="75" fillId="0" borderId="66" xfId="177" applyNumberFormat="1" applyFont="1" applyFill="1" applyBorder="1" applyAlignment="1">
      <alignment vertical="center"/>
    </xf>
    <xf numFmtId="165" fontId="75" fillId="26" borderId="0" xfId="238" applyNumberFormat="1" applyFont="1" applyFill="1" applyAlignment="1">
      <alignment vertical="center"/>
    </xf>
    <xf numFmtId="0" fontId="75" fillId="0" borderId="0" xfId="238" applyFont="1" applyAlignment="1">
      <alignment vertical="center"/>
    </xf>
    <xf numFmtId="0" fontId="75" fillId="0" borderId="0" xfId="177" applyFont="1" applyAlignment="1">
      <alignment vertical="center"/>
    </xf>
    <xf numFmtId="0" fontId="75" fillId="0" borderId="0" xfId="177" applyFont="1" applyAlignment="1">
      <alignment horizontal="center" vertical="center"/>
    </xf>
    <xf numFmtId="0" fontId="92" fillId="0" borderId="0" xfId="238" applyFont="1" applyFill="1" applyBorder="1" applyAlignment="1">
      <alignment horizontal="left" vertical="center"/>
    </xf>
    <xf numFmtId="0" fontId="75" fillId="0" borderId="0" xfId="177" applyFont="1" applyFill="1" applyBorder="1" applyAlignment="1">
      <alignment vertical="center" wrapText="1"/>
    </xf>
    <xf numFmtId="0" fontId="47" fillId="0" borderId="9" xfId="0" applyFont="1" applyFill="1" applyBorder="1" applyAlignment="1">
      <alignment horizontal="left" vertical="center"/>
    </xf>
    <xf numFmtId="0" fontId="4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1" fontId="2" fillId="0" borderId="23" xfId="0" applyNumberFormat="1" applyFont="1" applyFill="1" applyBorder="1" applyAlignment="1">
      <alignment horizontal="center" vertical="center"/>
    </xf>
    <xf numFmtId="0" fontId="2" fillId="0" borderId="23" xfId="0" applyFont="1" applyFill="1" applyBorder="1" applyAlignment="1">
      <alignment horizontal="center" vertical="center" wrapText="1"/>
    </xf>
    <xf numFmtId="0" fontId="94" fillId="35" borderId="8" xfId="170" applyFont="1" applyFill="1" applyBorder="1" applyAlignment="1">
      <alignment horizontal="center" vertical="center" wrapText="1"/>
    </xf>
    <xf numFmtId="0" fontId="7" fillId="35" borderId="4" xfId="170" applyFont="1" applyFill="1" applyBorder="1" applyAlignment="1">
      <alignment horizontal="left" vertical="center" wrapText="1"/>
    </xf>
    <xf numFmtId="0" fontId="94" fillId="35" borderId="4" xfId="170" applyFont="1" applyFill="1" applyBorder="1" applyAlignment="1">
      <alignment horizontal="center" vertical="center" wrapText="1"/>
    </xf>
    <xf numFmtId="0" fontId="94" fillId="35" borderId="15" xfId="170" applyFont="1" applyFill="1" applyBorder="1" applyAlignment="1">
      <alignment horizontal="center" vertical="center" wrapText="1"/>
    </xf>
    <xf numFmtId="0" fontId="2" fillId="35" borderId="31" xfId="0" applyFont="1" applyFill="1" applyBorder="1" applyAlignment="1">
      <alignment horizontal="center" vertical="center"/>
    </xf>
    <xf numFmtId="3" fontId="7" fillId="0" borderId="68" xfId="0" applyNumberFormat="1" applyFont="1" applyFill="1" applyBorder="1" applyAlignment="1">
      <alignment horizontal="center" vertical="center"/>
    </xf>
    <xf numFmtId="3" fontId="2" fillId="26" borderId="68" xfId="237" applyNumberFormat="1" applyFont="1" applyFill="1" applyBorder="1" applyAlignment="1">
      <alignment horizontal="center"/>
    </xf>
    <xf numFmtId="0" fontId="2" fillId="35" borderId="30" xfId="0" applyFont="1" applyFill="1" applyBorder="1" applyAlignment="1">
      <alignment horizontal="center" vertical="center"/>
    </xf>
    <xf numFmtId="3" fontId="93" fillId="0" borderId="29" xfId="0" applyNumberFormat="1" applyFont="1" applyFill="1" applyBorder="1" applyAlignment="1">
      <alignment horizontal="left" vertical="center" wrapText="1"/>
    </xf>
    <xf numFmtId="3" fontId="93" fillId="35" borderId="16" xfId="0" applyNumberFormat="1" applyFont="1" applyFill="1" applyBorder="1" applyAlignment="1">
      <alignment horizontal="center" vertical="center" wrapText="1"/>
    </xf>
    <xf numFmtId="3" fontId="7" fillId="0" borderId="69" xfId="0" applyNumberFormat="1" applyFont="1" applyFill="1" applyBorder="1" applyAlignment="1">
      <alignment horizontal="center" vertical="center"/>
    </xf>
    <xf numFmtId="3" fontId="7" fillId="26" borderId="68" xfId="237" applyNumberFormat="1" applyFont="1" applyFill="1" applyBorder="1" applyAlignment="1">
      <alignment horizontal="center"/>
    </xf>
    <xf numFmtId="3" fontId="7" fillId="35" borderId="67" xfId="0" applyNumberFormat="1" applyFont="1" applyFill="1" applyBorder="1" applyAlignment="1">
      <alignment horizontal="center" vertical="center"/>
    </xf>
    <xf numFmtId="3" fontId="2" fillId="0" borderId="68" xfId="0" applyNumberFormat="1" applyFont="1" applyFill="1" applyBorder="1" applyAlignment="1">
      <alignment horizontal="center" vertical="center"/>
    </xf>
    <xf numFmtId="3" fontId="93" fillId="0" borderId="29" xfId="0" applyNumberFormat="1" applyFont="1" applyFill="1" applyBorder="1" applyAlignment="1">
      <alignment horizontal="left" vertical="center"/>
    </xf>
    <xf numFmtId="3" fontId="57" fillId="0" borderId="9" xfId="0" applyNumberFormat="1" applyFont="1" applyFill="1" applyBorder="1" applyAlignment="1">
      <alignment horizontal="left" vertical="center"/>
    </xf>
    <xf numFmtId="3" fontId="57" fillId="0" borderId="9" xfId="0" applyNumberFormat="1" applyFont="1" applyFill="1" applyBorder="1" applyAlignment="1">
      <alignment horizontal="left" vertical="center" wrapText="1"/>
    </xf>
    <xf numFmtId="1" fontId="15" fillId="0" borderId="30" xfId="238" applyNumberFormat="1" applyFont="1" applyFill="1" applyBorder="1" applyAlignment="1">
      <alignment horizontal="center" vertical="center" wrapText="1"/>
    </xf>
    <xf numFmtId="3" fontId="15" fillId="0" borderId="65" xfId="239" applyNumberFormat="1" applyFont="1" applyBorder="1" applyAlignment="1">
      <alignment vertical="center" wrapText="1"/>
    </xf>
    <xf numFmtId="165" fontId="47" fillId="0" borderId="0" xfId="177" applyNumberFormat="1" applyFont="1" applyFill="1" applyBorder="1" applyAlignment="1">
      <alignment vertical="center"/>
    </xf>
    <xf numFmtId="165" fontId="75" fillId="0" borderId="22" xfId="177" applyNumberFormat="1" applyFont="1" applyFill="1" applyBorder="1" applyAlignment="1">
      <alignment vertical="center"/>
    </xf>
    <xf numFmtId="165" fontId="75" fillId="0" borderId="35" xfId="177" applyNumberFormat="1" applyFont="1" applyFill="1" applyBorder="1" applyAlignment="1">
      <alignment vertical="center"/>
    </xf>
    <xf numFmtId="3" fontId="57" fillId="0" borderId="29" xfId="0" applyNumberFormat="1" applyFont="1" applyFill="1" applyBorder="1" applyAlignment="1">
      <alignment horizontal="left" vertical="center"/>
    </xf>
    <xf numFmtId="3" fontId="83" fillId="29" borderId="34" xfId="0" applyNumberFormat="1" applyFont="1" applyFill="1" applyBorder="1" applyAlignment="1">
      <alignment vertical="center"/>
    </xf>
    <xf numFmtId="3" fontId="83" fillId="29" borderId="43" xfId="0" applyNumberFormat="1" applyFont="1" applyFill="1" applyBorder="1" applyAlignment="1">
      <alignment vertical="center"/>
    </xf>
    <xf numFmtId="3" fontId="15" fillId="0" borderId="52" xfId="239" applyNumberFormat="1" applyFont="1" applyBorder="1" applyAlignment="1">
      <alignment vertical="center" wrapText="1"/>
    </xf>
    <xf numFmtId="165" fontId="75" fillId="0" borderId="44" xfId="177" applyNumberFormat="1" applyFont="1" applyFill="1" applyBorder="1" applyAlignment="1">
      <alignment vertical="center"/>
    </xf>
    <xf numFmtId="165" fontId="95" fillId="36" borderId="0" xfId="178" applyNumberFormat="1" applyFont="1" applyFill="1" applyAlignment="1"/>
    <xf numFmtId="3" fontId="2" fillId="0" borderId="0" xfId="178" applyNumberFormat="1" applyFill="1" applyAlignment="1"/>
    <xf numFmtId="0" fontId="83" fillId="0" borderId="0" xfId="0" applyFont="1" applyFill="1" applyAlignment="1">
      <alignment horizontal="left" vertical="center"/>
    </xf>
    <xf numFmtId="0" fontId="14" fillId="29" borderId="8" xfId="0" applyFont="1" applyFill="1" applyBorder="1" applyAlignment="1">
      <alignment horizontal="left" vertical="top"/>
    </xf>
    <xf numFmtId="0" fontId="14" fillId="29" borderId="15" xfId="0" applyFont="1" applyFill="1" applyBorder="1" applyAlignment="1">
      <alignment horizontal="left" vertical="top"/>
    </xf>
    <xf numFmtId="1" fontId="15" fillId="0" borderId="0" xfId="0" applyNumberFormat="1" applyFont="1" applyFill="1" applyBorder="1" applyAlignment="1">
      <alignment horizontal="left" vertical="center"/>
    </xf>
    <xf numFmtId="0" fontId="14" fillId="0" borderId="9" xfId="0" applyFont="1" applyFill="1" applyBorder="1" applyAlignment="1">
      <alignment vertical="top" wrapText="1"/>
    </xf>
    <xf numFmtId="0" fontId="7" fillId="0" borderId="9" xfId="0" applyFont="1" applyFill="1" applyBorder="1" applyAlignment="1">
      <alignment vertical="top" wrapText="1"/>
    </xf>
    <xf numFmtId="0" fontId="21" fillId="0" borderId="9" xfId="0" applyFont="1" applyFill="1" applyBorder="1" applyAlignment="1">
      <alignment horizontal="left" vertical="top" wrapText="1"/>
    </xf>
    <xf numFmtId="0" fontId="15" fillId="27" borderId="33" xfId="0" applyFont="1" applyFill="1" applyBorder="1" applyAlignment="1">
      <alignment horizontal="left" vertical="top"/>
    </xf>
    <xf numFmtId="0" fontId="15" fillId="26" borderId="33" xfId="0" applyFont="1" applyFill="1" applyBorder="1" applyAlignment="1">
      <alignment horizontal="left" vertical="top"/>
    </xf>
    <xf numFmtId="0" fontId="15" fillId="0" borderId="33" xfId="0" applyFont="1" applyFill="1" applyBorder="1" applyAlignment="1">
      <alignment horizontal="left" vertical="top" wrapText="1"/>
    </xf>
    <xf numFmtId="0" fontId="14" fillId="0" borderId="8" xfId="0" applyFont="1" applyFill="1" applyBorder="1" applyAlignment="1">
      <alignment horizontal="left" vertical="center"/>
    </xf>
    <xf numFmtId="0" fontId="14" fillId="0" borderId="15" xfId="0" applyFont="1" applyFill="1" applyBorder="1" applyAlignment="1">
      <alignment horizontal="left" vertical="center"/>
    </xf>
    <xf numFmtId="3" fontId="12" fillId="0" borderId="20" xfId="0" applyNumberFormat="1" applyFont="1" applyFill="1" applyBorder="1" applyAlignment="1">
      <alignment horizontal="center" vertical="center"/>
    </xf>
    <xf numFmtId="3" fontId="12" fillId="0" borderId="0" xfId="0" applyNumberFormat="1" applyFont="1" applyFill="1" applyBorder="1" applyAlignment="1">
      <alignment horizontal="center" vertical="center"/>
    </xf>
    <xf numFmtId="3" fontId="12" fillId="0" borderId="21" xfId="0" applyNumberFormat="1" applyFont="1" applyFill="1" applyBorder="1" applyAlignment="1">
      <alignment horizontal="center" vertical="center"/>
    </xf>
    <xf numFmtId="0" fontId="94" fillId="34" borderId="37" xfId="170" applyFont="1" applyFill="1" applyBorder="1" applyAlignment="1">
      <alignment horizontal="center" vertical="center" wrapText="1"/>
    </xf>
    <xf numFmtId="0" fontId="94" fillId="34" borderId="36" xfId="170" applyFont="1" applyFill="1" applyBorder="1" applyAlignment="1">
      <alignment horizontal="center" vertical="center" wrapText="1"/>
    </xf>
    <xf numFmtId="0" fontId="94" fillId="34" borderId="34" xfId="0" applyFont="1" applyFill="1" applyBorder="1" applyAlignment="1">
      <alignment horizontal="center" vertical="center" wrapText="1"/>
    </xf>
    <xf numFmtId="0" fontId="94" fillId="34" borderId="43" xfId="0" applyFont="1" applyFill="1" applyBorder="1" applyAlignment="1">
      <alignment horizontal="center" vertical="center" wrapText="1"/>
    </xf>
    <xf numFmtId="0" fontId="94" fillId="34" borderId="18" xfId="170" applyFont="1" applyFill="1" applyBorder="1" applyAlignment="1">
      <alignment horizontal="center" vertical="center" wrapText="1"/>
    </xf>
    <xf numFmtId="0" fontId="94" fillId="34" borderId="20" xfId="170" applyFont="1" applyFill="1" applyBorder="1" applyAlignment="1">
      <alignment horizontal="center" vertical="center" wrapText="1"/>
    </xf>
    <xf numFmtId="0" fontId="94" fillId="34" borderId="3" xfId="0" applyFont="1" applyFill="1" applyBorder="1" applyAlignment="1">
      <alignment horizontal="center" vertical="center" wrapText="1"/>
    </xf>
    <xf numFmtId="0" fontId="94" fillId="34" borderId="19" xfId="170" applyFont="1" applyFill="1" applyBorder="1" applyAlignment="1">
      <alignment horizontal="center" vertical="center" wrapText="1"/>
    </xf>
    <xf numFmtId="0" fontId="94" fillId="34" borderId="41" xfId="170" applyFont="1" applyFill="1" applyBorder="1" applyAlignment="1">
      <alignment horizontal="center" vertical="center" wrapText="1"/>
    </xf>
    <xf numFmtId="0" fontId="94" fillId="34" borderId="31" xfId="170" applyFont="1" applyFill="1" applyBorder="1" applyAlignment="1">
      <alignment horizontal="center" vertical="center" wrapText="1"/>
    </xf>
    <xf numFmtId="0" fontId="14" fillId="0" borderId="34" xfId="0" applyFont="1" applyFill="1" applyBorder="1" applyAlignment="1">
      <alignment horizontal="center" vertical="top" wrapText="1"/>
    </xf>
    <xf numFmtId="0" fontId="14" fillId="0" borderId="43" xfId="0" applyFont="1" applyFill="1" applyBorder="1" applyAlignment="1">
      <alignment horizontal="center" vertical="top" wrapText="1"/>
    </xf>
    <xf numFmtId="0" fontId="15" fillId="0" borderId="34" xfId="0" applyFont="1" applyFill="1" applyBorder="1" applyAlignment="1">
      <alignment horizontal="center" vertical="top" wrapText="1"/>
    </xf>
    <xf numFmtId="0" fontId="15" fillId="0" borderId="43" xfId="0" applyFont="1" applyFill="1" applyBorder="1" applyAlignment="1">
      <alignment horizontal="center" vertical="top" wrapText="1"/>
    </xf>
    <xf numFmtId="0" fontId="94" fillId="34" borderId="34" xfId="228" applyFont="1" applyFill="1" applyBorder="1" applyAlignment="1">
      <alignment horizontal="center" vertical="center" wrapText="1"/>
    </xf>
    <xf numFmtId="0" fontId="94" fillId="34" borderId="43" xfId="228" applyFont="1" applyFill="1" applyBorder="1" applyAlignment="1">
      <alignment horizontal="center" vertical="center"/>
    </xf>
    <xf numFmtId="169" fontId="48" fillId="26" borderId="8" xfId="0" applyNumberFormat="1" applyFont="1" applyFill="1" applyBorder="1" applyAlignment="1">
      <alignment horizontal="left" vertical="center"/>
    </xf>
    <xf numFmtId="169" fontId="48" fillId="26" borderId="4" xfId="0" applyNumberFormat="1" applyFont="1" applyFill="1" applyBorder="1" applyAlignment="1">
      <alignment horizontal="left" vertical="center"/>
    </xf>
    <xf numFmtId="0" fontId="2" fillId="0" borderId="34" xfId="0" applyFont="1" applyBorder="1" applyAlignment="1">
      <alignment horizontal="left" vertical="top" wrapText="1"/>
    </xf>
    <xf numFmtId="0" fontId="2" fillId="0" borderId="3" xfId="0" applyFont="1" applyBorder="1" applyAlignment="1">
      <alignment horizontal="left" vertical="top" wrapText="1"/>
    </xf>
    <xf numFmtId="0" fontId="2" fillId="0" borderId="43" xfId="0" applyFont="1" applyBorder="1" applyAlignment="1">
      <alignment horizontal="left" vertical="top" wrapText="1"/>
    </xf>
    <xf numFmtId="0" fontId="13" fillId="0" borderId="64" xfId="0" applyFont="1" applyFill="1" applyBorder="1" applyAlignment="1">
      <alignment horizontal="left" vertical="center"/>
    </xf>
    <xf numFmtId="0" fontId="13" fillId="0" borderId="27" xfId="0" applyFont="1" applyFill="1" applyBorder="1" applyAlignment="1">
      <alignment horizontal="left" vertical="center"/>
    </xf>
    <xf numFmtId="0" fontId="5" fillId="27" borderId="18" xfId="0" applyFont="1" applyFill="1" applyBorder="1" applyAlignment="1">
      <alignment horizontal="center" vertical="center"/>
    </xf>
    <xf numFmtId="0" fontId="5" fillId="27" borderId="17" xfId="0" applyFont="1" applyFill="1" applyBorder="1" applyAlignment="1">
      <alignment horizontal="center" vertical="center"/>
    </xf>
    <xf numFmtId="0" fontId="5" fillId="27" borderId="19" xfId="0" applyFont="1" applyFill="1" applyBorder="1" applyAlignment="1">
      <alignment horizontal="center" vertical="center"/>
    </xf>
    <xf numFmtId="0" fontId="5" fillId="27" borderId="20" xfId="0" applyFont="1" applyFill="1" applyBorder="1" applyAlignment="1">
      <alignment horizontal="center" vertical="center"/>
    </xf>
    <xf numFmtId="0" fontId="5" fillId="27" borderId="0" xfId="0" applyFont="1" applyFill="1" applyBorder="1" applyAlignment="1">
      <alignment horizontal="center" vertical="center"/>
    </xf>
    <xf numFmtId="0" fontId="5" fillId="27" borderId="21" xfId="0" applyFont="1" applyFill="1" applyBorder="1" applyAlignment="1">
      <alignment horizontal="center" vertical="center"/>
    </xf>
    <xf numFmtId="0" fontId="5" fillId="27" borderId="22" xfId="0" applyFont="1" applyFill="1" applyBorder="1" applyAlignment="1">
      <alignment horizontal="center" vertical="center"/>
    </xf>
    <xf numFmtId="0" fontId="5" fillId="27" borderId="23" xfId="0" applyFont="1" applyFill="1" applyBorder="1" applyAlignment="1">
      <alignment horizontal="center" vertical="center"/>
    </xf>
    <xf numFmtId="0" fontId="5" fillId="27" borderId="24" xfId="0" applyFont="1" applyFill="1" applyBorder="1" applyAlignment="1">
      <alignment horizontal="center" vertical="center"/>
    </xf>
    <xf numFmtId="169" fontId="13" fillId="0" borderId="4" xfId="0" applyNumberFormat="1" applyFont="1" applyFill="1" applyBorder="1" applyAlignment="1">
      <alignment horizontal="left" vertical="center"/>
    </xf>
    <xf numFmtId="0" fontId="13" fillId="0" borderId="4" xfId="0" applyFont="1" applyFill="1" applyBorder="1" applyAlignment="1">
      <alignment horizontal="left" vertical="center"/>
    </xf>
    <xf numFmtId="0" fontId="13" fillId="0" borderId="26" xfId="0" applyFont="1" applyFill="1" applyBorder="1" applyAlignment="1">
      <alignment horizontal="left" vertical="center"/>
    </xf>
    <xf numFmtId="0" fontId="15" fillId="0" borderId="63" xfId="0" applyFont="1" applyFill="1" applyBorder="1" applyAlignment="1">
      <alignment horizontal="left" vertical="center"/>
    </xf>
    <xf numFmtId="0" fontId="15" fillId="0" borderId="9" xfId="0" applyFont="1" applyFill="1" applyBorder="1" applyAlignment="1">
      <alignment horizontal="left" vertical="center" wrapText="1"/>
    </xf>
    <xf numFmtId="0" fontId="8" fillId="0" borderId="8" xfId="0" quotePrefix="1" applyFont="1" applyFill="1" applyBorder="1" applyAlignment="1">
      <alignment horizontal="left" wrapText="1"/>
    </xf>
    <xf numFmtId="0" fontId="8" fillId="0" borderId="4" xfId="0" quotePrefix="1" applyFont="1" applyFill="1" applyBorder="1" applyAlignment="1">
      <alignment horizontal="left" wrapText="1"/>
    </xf>
    <xf numFmtId="0" fontId="8" fillId="0" borderId="15" xfId="0" quotePrefix="1" applyFont="1" applyFill="1" applyBorder="1" applyAlignment="1">
      <alignment horizontal="left" wrapText="1"/>
    </xf>
    <xf numFmtId="0" fontId="8" fillId="0" borderId="8" xfId="0" applyFont="1" applyFill="1" applyBorder="1" applyAlignment="1">
      <alignment horizontal="left"/>
    </xf>
    <xf numFmtId="0" fontId="8" fillId="0" borderId="4" xfId="0" applyFont="1" applyFill="1" applyBorder="1" applyAlignment="1">
      <alignment horizontal="left"/>
    </xf>
    <xf numFmtId="0" fontId="15" fillId="0" borderId="29" xfId="0" applyFont="1" applyFill="1" applyBorder="1" applyAlignment="1">
      <alignment horizontal="left" vertical="top" wrapText="1"/>
    </xf>
    <xf numFmtId="0" fontId="15" fillId="0" borderId="9" xfId="0" applyFont="1" applyFill="1" applyBorder="1" applyAlignment="1">
      <alignment horizontal="left" vertical="top" wrapText="1"/>
    </xf>
    <xf numFmtId="0" fontId="15" fillId="0" borderId="25" xfId="0" applyFont="1" applyFill="1" applyBorder="1" applyAlignment="1">
      <alignment horizontal="left" vertical="top" wrapText="1"/>
    </xf>
    <xf numFmtId="0" fontId="12" fillId="0" borderId="0" xfId="0" applyFont="1" applyAlignment="1">
      <alignment horizontal="left" vertical="center" wrapText="1"/>
    </xf>
    <xf numFmtId="0" fontId="91" fillId="32" borderId="20" xfId="0" applyFont="1" applyFill="1" applyBorder="1" applyAlignment="1">
      <alignment horizontal="left" vertical="center" wrapText="1"/>
    </xf>
    <xf numFmtId="0" fontId="91" fillId="32" borderId="0" xfId="0" applyFont="1" applyFill="1" applyAlignment="1">
      <alignment horizontal="left" vertical="center" wrapText="1"/>
    </xf>
    <xf numFmtId="0" fontId="91" fillId="32" borderId="20" xfId="0" applyFont="1" applyFill="1" applyBorder="1" applyAlignment="1">
      <alignment horizontal="left" vertical="center"/>
    </xf>
    <xf numFmtId="0" fontId="91" fillId="32" borderId="0" xfId="0" applyFont="1" applyFill="1" applyAlignment="1">
      <alignment horizontal="left" vertical="center"/>
    </xf>
    <xf numFmtId="0" fontId="47" fillId="0" borderId="8" xfId="0" applyFont="1" applyFill="1" applyBorder="1" applyAlignment="1">
      <alignment horizontal="left" vertical="center"/>
    </xf>
    <xf numFmtId="0" fontId="47" fillId="0" borderId="15" xfId="0" applyFont="1" applyFill="1" applyBorder="1" applyAlignment="1">
      <alignment horizontal="left" vertical="center"/>
    </xf>
    <xf numFmtId="165" fontId="47" fillId="0" borderId="34" xfId="177" applyNumberFormat="1" applyFont="1" applyFill="1" applyBorder="1" applyAlignment="1">
      <alignment horizontal="center" vertical="center"/>
    </xf>
    <xf numFmtId="165" fontId="47" fillId="0" borderId="3" xfId="177" applyNumberFormat="1" applyFont="1" applyFill="1" applyBorder="1" applyAlignment="1">
      <alignment horizontal="center" vertical="center"/>
    </xf>
    <xf numFmtId="165" fontId="47" fillId="0" borderId="43" xfId="177" applyNumberFormat="1" applyFont="1" applyFill="1" applyBorder="1" applyAlignment="1">
      <alignment horizontal="center" vertical="center"/>
    </xf>
    <xf numFmtId="0" fontId="7" fillId="27" borderId="34" xfId="0" applyFont="1" applyFill="1" applyBorder="1" applyAlignment="1">
      <alignment horizontal="center" vertical="center" wrapText="1"/>
    </xf>
    <xf numFmtId="0" fontId="7" fillId="27" borderId="3" xfId="0" applyFont="1" applyFill="1" applyBorder="1" applyAlignment="1">
      <alignment horizontal="center" vertical="center" wrapText="1"/>
    </xf>
    <xf numFmtId="0" fontId="7" fillId="27" borderId="43" xfId="0"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0" fontId="53" fillId="27" borderId="18" xfId="0" applyFont="1" applyFill="1" applyBorder="1" applyAlignment="1">
      <alignment horizontal="left"/>
    </xf>
    <xf numFmtId="0" fontId="53" fillId="27" borderId="17" xfId="0" applyFont="1" applyFill="1" applyBorder="1" applyAlignment="1">
      <alignment horizontal="left"/>
    </xf>
    <xf numFmtId="0" fontId="53" fillId="27" borderId="19" xfId="0" applyFont="1" applyFill="1" applyBorder="1" applyAlignment="1">
      <alignment horizontal="left"/>
    </xf>
    <xf numFmtId="0" fontId="15" fillId="30" borderId="59" xfId="178" quotePrefix="1" applyFont="1" applyFill="1" applyBorder="1" applyAlignment="1">
      <alignment horizontal="left" vertical="center" wrapText="1"/>
    </xf>
    <xf numFmtId="0" fontId="15" fillId="30" borderId="59" xfId="178" applyFont="1" applyFill="1" applyBorder="1" applyAlignment="1">
      <alignment horizontal="left" vertical="center" wrapText="1"/>
    </xf>
    <xf numFmtId="0" fontId="15" fillId="30" borderId="60" xfId="178" applyFont="1" applyFill="1" applyBorder="1" applyAlignment="1">
      <alignment horizontal="left" vertical="center" wrapText="1"/>
    </xf>
    <xf numFmtId="0" fontId="7" fillId="33" borderId="20" xfId="178" applyFont="1" applyFill="1" applyBorder="1" applyAlignment="1">
      <alignment vertical="center" wrapText="1"/>
    </xf>
    <xf numFmtId="0" fontId="2" fillId="33" borderId="0" xfId="178" applyFont="1" applyFill="1" applyAlignment="1">
      <alignment vertical="center" wrapText="1"/>
    </xf>
    <xf numFmtId="0" fontId="14" fillId="0" borderId="9" xfId="178" quotePrefix="1" applyFont="1" applyBorder="1" applyAlignment="1">
      <alignment horizontal="left" vertical="center" wrapText="1"/>
    </xf>
    <xf numFmtId="0" fontId="15" fillId="30" borderId="25" xfId="178" quotePrefix="1" applyFont="1" applyFill="1" applyBorder="1" applyAlignment="1">
      <alignment horizontal="left" vertical="center" wrapText="1"/>
    </xf>
    <xf numFmtId="0" fontId="15" fillId="30" borderId="25" xfId="178" applyFont="1" applyFill="1" applyBorder="1" applyAlignment="1">
      <alignment horizontal="left" vertical="center" wrapText="1"/>
    </xf>
    <xf numFmtId="0" fontId="15" fillId="30" borderId="42" xfId="178" applyFont="1" applyFill="1" applyBorder="1" applyAlignment="1">
      <alignment horizontal="left" vertical="center" wrapText="1"/>
    </xf>
    <xf numFmtId="0" fontId="14" fillId="30" borderId="8" xfId="178" quotePrefix="1" applyFont="1" applyFill="1" applyBorder="1" applyAlignment="1">
      <alignment horizontal="left" vertical="top" wrapText="1"/>
    </xf>
    <xf numFmtId="0" fontId="14" fillId="30" borderId="4" xfId="178" applyFont="1" applyFill="1" applyBorder="1" applyAlignment="1">
      <alignment horizontal="left" vertical="top" wrapText="1"/>
    </xf>
    <xf numFmtId="0" fontId="14" fillId="30" borderId="26" xfId="178" applyFont="1" applyFill="1" applyBorder="1" applyAlignment="1">
      <alignment horizontal="left" vertical="top" wrapText="1"/>
    </xf>
    <xf numFmtId="0" fontId="15" fillId="30" borderId="9" xfId="178" quotePrefix="1" applyFont="1" applyFill="1" applyBorder="1" applyAlignment="1">
      <alignment horizontal="left" vertical="center" wrapText="1"/>
    </xf>
    <xf numFmtId="0" fontId="15" fillId="30" borderId="9" xfId="178" applyFont="1" applyFill="1" applyBorder="1" applyAlignment="1">
      <alignment horizontal="left" vertical="center" wrapText="1"/>
    </xf>
    <xf numFmtId="0" fontId="15" fillId="30" borderId="38" xfId="178" applyFont="1" applyFill="1" applyBorder="1" applyAlignment="1">
      <alignment horizontal="left" vertical="center" wrapText="1"/>
    </xf>
    <xf numFmtId="0" fontId="15" fillId="30" borderId="0" xfId="178" quotePrefix="1" applyFont="1" applyFill="1" applyBorder="1" applyAlignment="1">
      <alignment horizontal="left" vertical="center" wrapText="1"/>
    </xf>
    <xf numFmtId="0" fontId="15" fillId="30" borderId="0" xfId="178" applyFont="1" applyFill="1" applyBorder="1" applyAlignment="1">
      <alignment horizontal="left" vertical="center" wrapText="1"/>
    </xf>
    <xf numFmtId="0" fontId="84" fillId="30" borderId="57" xfId="150" quotePrefix="1" applyFont="1" applyFill="1" applyBorder="1" applyAlignment="1">
      <alignment horizontal="left" vertical="center" wrapText="1"/>
    </xf>
    <xf numFmtId="0" fontId="15" fillId="30" borderId="21" xfId="178" applyFont="1" applyFill="1" applyBorder="1" applyAlignment="1">
      <alignment horizontal="left" vertical="center" wrapText="1"/>
    </xf>
    <xf numFmtId="0" fontId="15" fillId="30" borderId="58" xfId="178" quotePrefix="1" applyFont="1" applyFill="1" applyBorder="1" applyAlignment="1">
      <alignment horizontal="left" vertical="center" wrapText="1"/>
    </xf>
    <xf numFmtId="0" fontId="15" fillId="30" borderId="28" xfId="178" applyFont="1" applyFill="1" applyBorder="1" applyAlignment="1">
      <alignment horizontal="left" vertical="center" wrapText="1"/>
    </xf>
    <xf numFmtId="0" fontId="15" fillId="30" borderId="41" xfId="178"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4" xfId="0" applyFont="1" applyFill="1" applyBorder="1" applyAlignment="1">
      <alignment horizontal="left" vertical="center"/>
    </xf>
    <xf numFmtId="0" fontId="15" fillId="30" borderId="61" xfId="178" quotePrefix="1" applyFont="1" applyFill="1" applyBorder="1" applyAlignment="1">
      <alignment horizontal="left" vertical="center" wrapText="1"/>
    </xf>
    <xf numFmtId="0" fontId="15" fillId="30" borderId="61" xfId="178" applyFont="1" applyFill="1" applyBorder="1" applyAlignment="1">
      <alignment horizontal="left" vertical="center" wrapText="1"/>
    </xf>
    <xf numFmtId="0" fontId="15" fillId="30" borderId="62" xfId="178" applyFont="1" applyFill="1" applyBorder="1" applyAlignment="1">
      <alignment horizontal="left" vertical="center" wrapText="1"/>
    </xf>
    <xf numFmtId="0" fontId="14" fillId="0" borderId="47" xfId="178" quotePrefix="1" applyFont="1" applyBorder="1" applyAlignment="1">
      <alignment horizontal="left" vertical="center" wrapText="1"/>
    </xf>
    <xf numFmtId="0" fontId="15" fillId="30" borderId="16" xfId="178" quotePrefix="1" applyFont="1" applyFill="1" applyBorder="1" applyAlignment="1">
      <alignment horizontal="left" vertical="center" wrapText="1"/>
    </xf>
    <xf numFmtId="0" fontId="15" fillId="30" borderId="56" xfId="178" applyFont="1" applyFill="1" applyBorder="1" applyAlignment="1">
      <alignment horizontal="left" vertical="center" wrapText="1"/>
    </xf>
    <xf numFmtId="0" fontId="15" fillId="30" borderId="39" xfId="178" applyFont="1" applyFill="1" applyBorder="1" applyAlignment="1">
      <alignment horizontal="left" vertical="center" wrapText="1"/>
    </xf>
  </cellXfs>
  <cellStyles count="309">
    <cellStyle name="_x000d__x000a_JournalTemplate=C:\COMFO\CTALK\JOURSTD.TPL_x000d__x000a_LbStateAddress=3 3 0 251 1 89 2 311_x000d__x000a_LbStateJou" xfId="1" xr:uid="{00000000-0005-0000-0000-000000000000}"/>
    <cellStyle name="_x000d__x000a_JournalTemplate=C:\COMFO\CTALK\JOURSTD.TPL_x000d__x000a_LbStateAddress=3 3 0 251 1 89 2 311_x000d__x000a_LbStateJou 2" xfId="2" xr:uid="{00000000-0005-0000-0000-000001000000}"/>
    <cellStyle name="_Comp_Event_Log" xfId="3" xr:uid="{00000000-0005-0000-0000-000002000000}"/>
    <cellStyle name="_Criteria" xfId="4" xr:uid="{00000000-0005-0000-0000-000003000000}"/>
    <cellStyle name="_ETC_Summary_220509" xfId="5" xr:uid="{00000000-0005-0000-0000-000004000000}"/>
    <cellStyle name="_Heading" xfId="6" xr:uid="{00000000-0005-0000-0000-000005000000}"/>
    <cellStyle name="_HWL BRUSSELS AND HWL SOUTH AFRICA INVOICE DETAILS" xfId="7" xr:uid="{00000000-0005-0000-0000-000006000000}"/>
    <cellStyle name="_Invoice_Log_Org" xfId="8" xr:uid="{00000000-0005-0000-0000-000007000000}"/>
    <cellStyle name="_Sub-Heading" xfId="9" xr:uid="{00000000-0005-0000-0000-000008000000}"/>
    <cellStyle name="20% - Accent1" xfId="10" builtinId="30" customBuiltin="1"/>
    <cellStyle name="20% - Accent1 2" xfId="11" xr:uid="{00000000-0005-0000-0000-00000A000000}"/>
    <cellStyle name="20% - Accent1 2 2" xfId="12" xr:uid="{00000000-0005-0000-0000-00000B000000}"/>
    <cellStyle name="20% - Accent1 3" xfId="13" xr:uid="{00000000-0005-0000-0000-00000C000000}"/>
    <cellStyle name="20% - Accent2" xfId="14" builtinId="34" customBuiltin="1"/>
    <cellStyle name="20% - Accent2 2" xfId="15" xr:uid="{00000000-0005-0000-0000-00000E000000}"/>
    <cellStyle name="20% - Accent2 2 2" xfId="16" xr:uid="{00000000-0005-0000-0000-00000F000000}"/>
    <cellStyle name="20% - Accent2 3" xfId="17" xr:uid="{00000000-0005-0000-0000-000010000000}"/>
    <cellStyle name="20% - Accent3" xfId="18" builtinId="38" customBuiltin="1"/>
    <cellStyle name="20% - Accent3 2" xfId="19" xr:uid="{00000000-0005-0000-0000-000012000000}"/>
    <cellStyle name="20% - Accent3 2 2" xfId="20" xr:uid="{00000000-0005-0000-0000-000013000000}"/>
    <cellStyle name="20% - Accent3 3" xfId="21" xr:uid="{00000000-0005-0000-0000-000014000000}"/>
    <cellStyle name="20% - Accent4" xfId="22" builtinId="42" customBuiltin="1"/>
    <cellStyle name="20% - Accent4 2" xfId="23" xr:uid="{00000000-0005-0000-0000-000016000000}"/>
    <cellStyle name="20% - Accent4 2 2" xfId="24" xr:uid="{00000000-0005-0000-0000-000017000000}"/>
    <cellStyle name="20% - Accent4 3" xfId="25" xr:uid="{00000000-0005-0000-0000-000018000000}"/>
    <cellStyle name="20% - Accent5" xfId="26" builtinId="46" customBuiltin="1"/>
    <cellStyle name="20% - Accent5 2" xfId="27" xr:uid="{00000000-0005-0000-0000-00001A000000}"/>
    <cellStyle name="20% - Accent5 2 2" xfId="28" xr:uid="{00000000-0005-0000-0000-00001B000000}"/>
    <cellStyle name="20% - Accent5 3" xfId="29" xr:uid="{00000000-0005-0000-0000-00001C000000}"/>
    <cellStyle name="20% - Accent6" xfId="30" builtinId="50" customBuiltin="1"/>
    <cellStyle name="20% - Accent6 2" xfId="31" xr:uid="{00000000-0005-0000-0000-00001E000000}"/>
    <cellStyle name="20% - Accent6 2 2" xfId="32" xr:uid="{00000000-0005-0000-0000-00001F000000}"/>
    <cellStyle name="20% - Accent6 3" xfId="33" xr:uid="{00000000-0005-0000-0000-000020000000}"/>
    <cellStyle name="40% - Accent1" xfId="34" builtinId="31" customBuiltin="1"/>
    <cellStyle name="40% - Accent1 2" xfId="35" xr:uid="{00000000-0005-0000-0000-000022000000}"/>
    <cellStyle name="40% - Accent1 2 2" xfId="36" xr:uid="{00000000-0005-0000-0000-000023000000}"/>
    <cellStyle name="40% - Accent1 3" xfId="37" xr:uid="{00000000-0005-0000-0000-000024000000}"/>
    <cellStyle name="40% - Accent2" xfId="38" builtinId="35" customBuiltin="1"/>
    <cellStyle name="40% - Accent2 2" xfId="39" xr:uid="{00000000-0005-0000-0000-000026000000}"/>
    <cellStyle name="40% - Accent2 2 2" xfId="40" xr:uid="{00000000-0005-0000-0000-000027000000}"/>
    <cellStyle name="40% - Accent2 3" xfId="41" xr:uid="{00000000-0005-0000-0000-000028000000}"/>
    <cellStyle name="40% - Accent3" xfId="42" builtinId="39" customBuiltin="1"/>
    <cellStyle name="40% - Accent3 2" xfId="43" xr:uid="{00000000-0005-0000-0000-00002A000000}"/>
    <cellStyle name="40% - Accent3 2 2" xfId="44" xr:uid="{00000000-0005-0000-0000-00002B000000}"/>
    <cellStyle name="40% - Accent3 3" xfId="45" xr:uid="{00000000-0005-0000-0000-00002C000000}"/>
    <cellStyle name="40% - Accent4" xfId="46" builtinId="43" customBuiltin="1"/>
    <cellStyle name="40% - Accent4 2" xfId="47" xr:uid="{00000000-0005-0000-0000-00002E000000}"/>
    <cellStyle name="40% - Accent4 2 2" xfId="48" xr:uid="{00000000-0005-0000-0000-00002F000000}"/>
    <cellStyle name="40% - Accent4 3" xfId="49" xr:uid="{00000000-0005-0000-0000-000030000000}"/>
    <cellStyle name="40% - Accent5" xfId="50" builtinId="47" customBuiltin="1"/>
    <cellStyle name="40% - Accent5 2" xfId="51" xr:uid="{00000000-0005-0000-0000-000032000000}"/>
    <cellStyle name="40% - Accent5 2 2" xfId="52" xr:uid="{00000000-0005-0000-0000-000033000000}"/>
    <cellStyle name="40% - Accent5 3" xfId="53" xr:uid="{00000000-0005-0000-0000-000034000000}"/>
    <cellStyle name="40% - Accent6" xfId="54" builtinId="51" customBuiltin="1"/>
    <cellStyle name="40% - Accent6 2" xfId="55" xr:uid="{00000000-0005-0000-0000-000036000000}"/>
    <cellStyle name="40% - Accent6 2 2" xfId="56" xr:uid="{00000000-0005-0000-0000-000037000000}"/>
    <cellStyle name="40% - Accent6 3" xfId="57" xr:uid="{00000000-0005-0000-0000-000038000000}"/>
    <cellStyle name="60% - Accent1" xfId="58" builtinId="32" customBuiltin="1"/>
    <cellStyle name="60% - Accent1 2" xfId="59" xr:uid="{00000000-0005-0000-0000-00003A000000}"/>
    <cellStyle name="60% - Accent2" xfId="60" builtinId="36" customBuiltin="1"/>
    <cellStyle name="60% - Accent2 2" xfId="61" xr:uid="{00000000-0005-0000-0000-00003C000000}"/>
    <cellStyle name="60% - Accent3" xfId="62" builtinId="40" customBuiltin="1"/>
    <cellStyle name="60% - Accent3 2" xfId="63" xr:uid="{00000000-0005-0000-0000-00003E000000}"/>
    <cellStyle name="60% - Accent4" xfId="64" builtinId="44" customBuiltin="1"/>
    <cellStyle name="60% - Accent4 2" xfId="65" xr:uid="{00000000-0005-0000-0000-000040000000}"/>
    <cellStyle name="60% - Accent5" xfId="66" builtinId="48" customBuiltin="1"/>
    <cellStyle name="60% - Accent5 2" xfId="67" xr:uid="{00000000-0005-0000-0000-000042000000}"/>
    <cellStyle name="60% - Accent6" xfId="68" builtinId="52" customBuiltin="1"/>
    <cellStyle name="60% - Accent6 2" xfId="69" xr:uid="{00000000-0005-0000-0000-000044000000}"/>
    <cellStyle name="Accent1" xfId="70" builtinId="29" customBuiltin="1"/>
    <cellStyle name="Accent1 2" xfId="71" xr:uid="{00000000-0005-0000-0000-000046000000}"/>
    <cellStyle name="Accent2" xfId="72" builtinId="33" customBuiltin="1"/>
    <cellStyle name="Accent2 2" xfId="73" xr:uid="{00000000-0005-0000-0000-000048000000}"/>
    <cellStyle name="Accent3" xfId="74" builtinId="37" customBuiltin="1"/>
    <cellStyle name="Accent3 2" xfId="75" xr:uid="{00000000-0005-0000-0000-00004A000000}"/>
    <cellStyle name="Accent4" xfId="76" builtinId="41" customBuiltin="1"/>
    <cellStyle name="Accent4 2" xfId="77" xr:uid="{00000000-0005-0000-0000-00004C000000}"/>
    <cellStyle name="Accent5" xfId="78" builtinId="45" customBuiltin="1"/>
    <cellStyle name="Accent5 2" xfId="79" xr:uid="{00000000-0005-0000-0000-00004E000000}"/>
    <cellStyle name="Accent6" xfId="80" builtinId="49" customBuiltin="1"/>
    <cellStyle name="Accent6 2" xfId="81" xr:uid="{00000000-0005-0000-0000-000050000000}"/>
    <cellStyle name="args.style" xfId="82" xr:uid="{00000000-0005-0000-0000-000051000000}"/>
    <cellStyle name="Bad" xfId="83" builtinId="27" customBuiltin="1"/>
    <cellStyle name="Bad 2" xfId="84" xr:uid="{00000000-0005-0000-0000-000053000000}"/>
    <cellStyle name="Calculation" xfId="85" builtinId="22" customBuiltin="1"/>
    <cellStyle name="Calculation 2" xfId="86" xr:uid="{00000000-0005-0000-0000-000055000000}"/>
    <cellStyle name="Calculation 2 2" xfId="87" xr:uid="{00000000-0005-0000-0000-000056000000}"/>
    <cellStyle name="Calculation 3" xfId="88" xr:uid="{00000000-0005-0000-0000-000057000000}"/>
    <cellStyle name="Check Cell" xfId="89" builtinId="23" customBuiltin="1"/>
    <cellStyle name="Check Cell 2" xfId="90" xr:uid="{00000000-0005-0000-0000-000059000000}"/>
    <cellStyle name="Comma" xfId="91" builtinId="3"/>
    <cellStyle name="Comma  - Style1" xfId="92" xr:uid="{00000000-0005-0000-0000-00005B000000}"/>
    <cellStyle name="Comma  - Style2" xfId="93" xr:uid="{00000000-0005-0000-0000-00005C000000}"/>
    <cellStyle name="Comma  - Style3" xfId="94" xr:uid="{00000000-0005-0000-0000-00005D000000}"/>
    <cellStyle name="Comma  - Style4" xfId="95" xr:uid="{00000000-0005-0000-0000-00005E000000}"/>
    <cellStyle name="Comma  - Style5" xfId="96" xr:uid="{00000000-0005-0000-0000-00005F000000}"/>
    <cellStyle name="Comma  - Style6" xfId="97" xr:uid="{00000000-0005-0000-0000-000060000000}"/>
    <cellStyle name="Comma  - Style7" xfId="98" xr:uid="{00000000-0005-0000-0000-000061000000}"/>
    <cellStyle name="Comma  - Style8" xfId="99" xr:uid="{00000000-0005-0000-0000-000062000000}"/>
    <cellStyle name="Comma 2" xfId="100" xr:uid="{00000000-0005-0000-0000-000063000000}"/>
    <cellStyle name="Comma 2 2" xfId="101" xr:uid="{00000000-0005-0000-0000-000064000000}"/>
    <cellStyle name="Comma 3" xfId="102" xr:uid="{00000000-0005-0000-0000-000065000000}"/>
    <cellStyle name="Comma 4" xfId="103" xr:uid="{00000000-0005-0000-0000-000066000000}"/>
    <cellStyle name="Comma 5" xfId="104" xr:uid="{00000000-0005-0000-0000-000067000000}"/>
    <cellStyle name="Comma 6" xfId="105" xr:uid="{00000000-0005-0000-0000-000068000000}"/>
    <cellStyle name="Comma 7" xfId="106" xr:uid="{00000000-0005-0000-0000-000069000000}"/>
    <cellStyle name="Comma 8" xfId="107" xr:uid="{00000000-0005-0000-0000-00006A000000}"/>
    <cellStyle name="Comma0" xfId="108" xr:uid="{00000000-0005-0000-0000-00006B000000}"/>
    <cellStyle name="Currency 2" xfId="109" xr:uid="{00000000-0005-0000-0000-00006C000000}"/>
    <cellStyle name="Currency 2 2" xfId="110" xr:uid="{00000000-0005-0000-0000-00006D000000}"/>
    <cellStyle name="Currency 2 2 2" xfId="111" xr:uid="{00000000-0005-0000-0000-00006E000000}"/>
    <cellStyle name="Currency 3" xfId="112" xr:uid="{00000000-0005-0000-0000-00006F000000}"/>
    <cellStyle name="Currency 4" xfId="113" xr:uid="{00000000-0005-0000-0000-000070000000}"/>
    <cellStyle name="Currency 5" xfId="114" xr:uid="{00000000-0005-0000-0000-000071000000}"/>
    <cellStyle name="Currency 6" xfId="115" xr:uid="{00000000-0005-0000-0000-000072000000}"/>
    <cellStyle name="Currency 6 2" xfId="116" xr:uid="{00000000-0005-0000-0000-000073000000}"/>
    <cellStyle name="Currency0" xfId="117" xr:uid="{00000000-0005-0000-0000-000074000000}"/>
    <cellStyle name="Date" xfId="118" xr:uid="{00000000-0005-0000-0000-000075000000}"/>
    <cellStyle name="Explanatory Text" xfId="119" builtinId="53" customBuiltin="1"/>
    <cellStyle name="Explanatory Text 2" xfId="120" xr:uid="{00000000-0005-0000-0000-000077000000}"/>
    <cellStyle name="F2" xfId="121" xr:uid="{00000000-0005-0000-0000-000078000000}"/>
    <cellStyle name="F3" xfId="122" xr:uid="{00000000-0005-0000-0000-000079000000}"/>
    <cellStyle name="F4" xfId="123" xr:uid="{00000000-0005-0000-0000-00007A000000}"/>
    <cellStyle name="F5" xfId="124" xr:uid="{00000000-0005-0000-0000-00007B000000}"/>
    <cellStyle name="F6" xfId="125" xr:uid="{00000000-0005-0000-0000-00007C000000}"/>
    <cellStyle name="F7" xfId="126" xr:uid="{00000000-0005-0000-0000-00007D000000}"/>
    <cellStyle name="F8" xfId="127" xr:uid="{00000000-0005-0000-0000-00007E000000}"/>
    <cellStyle name="Fixed" xfId="128" xr:uid="{00000000-0005-0000-0000-00007F000000}"/>
    <cellStyle name="Flag" xfId="129" xr:uid="{00000000-0005-0000-0000-000080000000}"/>
    <cellStyle name="Good" xfId="130" builtinId="26" customBuiltin="1"/>
    <cellStyle name="Good 2" xfId="131" xr:uid="{00000000-0005-0000-0000-000082000000}"/>
    <cellStyle name="Header1" xfId="132" xr:uid="{00000000-0005-0000-0000-000083000000}"/>
    <cellStyle name="Header2" xfId="133" xr:uid="{00000000-0005-0000-0000-000084000000}"/>
    <cellStyle name="Header2 2" xfId="134" xr:uid="{00000000-0005-0000-0000-000085000000}"/>
    <cellStyle name="Heading 1" xfId="135" builtinId="16" customBuiltin="1"/>
    <cellStyle name="Heading 1 2" xfId="136" xr:uid="{00000000-0005-0000-0000-000087000000}"/>
    <cellStyle name="Heading 2" xfId="137" builtinId="17" customBuiltin="1"/>
    <cellStyle name="Heading 2 2" xfId="138" xr:uid="{00000000-0005-0000-0000-000089000000}"/>
    <cellStyle name="Heading 3" xfId="139" builtinId="18" customBuiltin="1"/>
    <cellStyle name="Heading 3 2" xfId="140" xr:uid="{00000000-0005-0000-0000-00008B000000}"/>
    <cellStyle name="Heading 4" xfId="141" builtinId="19" customBuiltin="1"/>
    <cellStyle name="Heading 4 2" xfId="142" xr:uid="{00000000-0005-0000-0000-00008D000000}"/>
    <cellStyle name="HEADING1" xfId="143" xr:uid="{00000000-0005-0000-0000-00008E000000}"/>
    <cellStyle name="HEADING2" xfId="144" xr:uid="{00000000-0005-0000-0000-00008F000000}"/>
    <cellStyle name="Heading3" xfId="145" xr:uid="{00000000-0005-0000-0000-000090000000}"/>
    <cellStyle name="Heading3 2" xfId="146" xr:uid="{00000000-0005-0000-0000-000091000000}"/>
    <cellStyle name="Heading4" xfId="147" xr:uid="{00000000-0005-0000-0000-000092000000}"/>
    <cellStyle name="Horizontal" xfId="148" xr:uid="{00000000-0005-0000-0000-000093000000}"/>
    <cellStyle name="Horizontal 2" xfId="149" xr:uid="{00000000-0005-0000-0000-000094000000}"/>
    <cellStyle name="Hyperlink" xfId="150" builtinId="8"/>
    <cellStyle name="Hyperlink 2" xfId="151" xr:uid="{00000000-0005-0000-0000-000096000000}"/>
    <cellStyle name="Input" xfId="152" builtinId="20" customBuiltin="1"/>
    <cellStyle name="Input 2" xfId="153" xr:uid="{00000000-0005-0000-0000-000098000000}"/>
    <cellStyle name="Input 2 2" xfId="154" xr:uid="{00000000-0005-0000-0000-000099000000}"/>
    <cellStyle name="Input 3" xfId="155" xr:uid="{00000000-0005-0000-0000-00009A000000}"/>
    <cellStyle name="Input Cells" xfId="156" xr:uid="{00000000-0005-0000-0000-00009B000000}"/>
    <cellStyle name="Linked Cell" xfId="157" builtinId="24" customBuiltin="1"/>
    <cellStyle name="Linked Cell 2" xfId="158" xr:uid="{00000000-0005-0000-0000-00009D000000}"/>
    <cellStyle name="Neutral" xfId="159" builtinId="28" customBuiltin="1"/>
    <cellStyle name="Neutral 2" xfId="160" xr:uid="{00000000-0005-0000-0000-00009F000000}"/>
    <cellStyle name="Normal" xfId="0" builtinId="0"/>
    <cellStyle name="Normal - Style1" xfId="161" xr:uid="{00000000-0005-0000-0000-0000A1000000}"/>
    <cellStyle name="Normal 10" xfId="162" xr:uid="{00000000-0005-0000-0000-0000A2000000}"/>
    <cellStyle name="Normal 10 2" xfId="163" xr:uid="{00000000-0005-0000-0000-0000A3000000}"/>
    <cellStyle name="Normal 11" xfId="164" xr:uid="{00000000-0005-0000-0000-0000A4000000}"/>
    <cellStyle name="Normal 11 2" xfId="165" xr:uid="{00000000-0005-0000-0000-0000A5000000}"/>
    <cellStyle name="Normal 12" xfId="166" xr:uid="{00000000-0005-0000-0000-0000A6000000}"/>
    <cellStyle name="Normal 12 2" xfId="167" xr:uid="{00000000-0005-0000-0000-0000A7000000}"/>
    <cellStyle name="Normal 13" xfId="168" xr:uid="{00000000-0005-0000-0000-0000A8000000}"/>
    <cellStyle name="Normal 13 2" xfId="169" xr:uid="{00000000-0005-0000-0000-0000A9000000}"/>
    <cellStyle name="Normal 14" xfId="170" xr:uid="{00000000-0005-0000-0000-0000AA000000}"/>
    <cellStyle name="Normal 15" xfId="171" xr:uid="{00000000-0005-0000-0000-0000AB000000}"/>
    <cellStyle name="Normal 16" xfId="172" xr:uid="{00000000-0005-0000-0000-0000AC000000}"/>
    <cellStyle name="Normal 17" xfId="173" xr:uid="{00000000-0005-0000-0000-0000AD000000}"/>
    <cellStyle name="Normal 18" xfId="174" xr:uid="{00000000-0005-0000-0000-0000AE000000}"/>
    <cellStyle name="Normal 19" xfId="175" xr:uid="{00000000-0005-0000-0000-0000AF000000}"/>
    <cellStyle name="Normal 2" xfId="176" xr:uid="{00000000-0005-0000-0000-0000B0000000}"/>
    <cellStyle name="Normal 2 2" xfId="177" xr:uid="{00000000-0005-0000-0000-0000B1000000}"/>
    <cellStyle name="Normal 2 2 2" xfId="178" xr:uid="{00000000-0005-0000-0000-0000B2000000}"/>
    <cellStyle name="Normal 2 3" xfId="179" xr:uid="{00000000-0005-0000-0000-0000B3000000}"/>
    <cellStyle name="Normal 20" xfId="180" xr:uid="{00000000-0005-0000-0000-0000B4000000}"/>
    <cellStyle name="Normal 21" xfId="181" xr:uid="{00000000-0005-0000-0000-0000B5000000}"/>
    <cellStyle name="Normal 22" xfId="182" xr:uid="{00000000-0005-0000-0000-0000B6000000}"/>
    <cellStyle name="Normal 23" xfId="183" xr:uid="{00000000-0005-0000-0000-0000B7000000}"/>
    <cellStyle name="Normal 24" xfId="184" xr:uid="{00000000-0005-0000-0000-0000B8000000}"/>
    <cellStyle name="Normal 25" xfId="185" xr:uid="{00000000-0005-0000-0000-0000B9000000}"/>
    <cellStyle name="Normal 26" xfId="186" xr:uid="{00000000-0005-0000-0000-0000BA000000}"/>
    <cellStyle name="Normal 27" xfId="187" xr:uid="{00000000-0005-0000-0000-0000BB000000}"/>
    <cellStyle name="Normal 28" xfId="188" xr:uid="{00000000-0005-0000-0000-0000BC000000}"/>
    <cellStyle name="Normal 29" xfId="189" xr:uid="{00000000-0005-0000-0000-0000BD000000}"/>
    <cellStyle name="Normal 3" xfId="190" xr:uid="{00000000-0005-0000-0000-0000BE000000}"/>
    <cellStyle name="Normal 3 2" xfId="191" xr:uid="{00000000-0005-0000-0000-0000BF000000}"/>
    <cellStyle name="Normal 3 2 2" xfId="192" xr:uid="{00000000-0005-0000-0000-0000C0000000}"/>
    <cellStyle name="Normal 3 2 2 2" xfId="193" xr:uid="{00000000-0005-0000-0000-0000C1000000}"/>
    <cellStyle name="Normal 3 2 3" xfId="194" xr:uid="{00000000-0005-0000-0000-0000C2000000}"/>
    <cellStyle name="Normal 3 2 3 2" xfId="195" xr:uid="{00000000-0005-0000-0000-0000C3000000}"/>
    <cellStyle name="Normal 3 2 4" xfId="196" xr:uid="{00000000-0005-0000-0000-0000C4000000}"/>
    <cellStyle name="Normal 3 3" xfId="197" xr:uid="{00000000-0005-0000-0000-0000C5000000}"/>
    <cellStyle name="Normal 3 3 2" xfId="198" xr:uid="{00000000-0005-0000-0000-0000C6000000}"/>
    <cellStyle name="Normal 3 3 2 2" xfId="199" xr:uid="{00000000-0005-0000-0000-0000C7000000}"/>
    <cellStyle name="Normal 3 3 3" xfId="200" xr:uid="{00000000-0005-0000-0000-0000C8000000}"/>
    <cellStyle name="Normal 3 4" xfId="201" xr:uid="{00000000-0005-0000-0000-0000C9000000}"/>
    <cellStyle name="Normal 3 4 2" xfId="202" xr:uid="{00000000-0005-0000-0000-0000CA000000}"/>
    <cellStyle name="Normal 3 5" xfId="203" xr:uid="{00000000-0005-0000-0000-0000CB000000}"/>
    <cellStyle name="Normal 3 5 2" xfId="204" xr:uid="{00000000-0005-0000-0000-0000CC000000}"/>
    <cellStyle name="Normal 3 6" xfId="205" xr:uid="{00000000-0005-0000-0000-0000CD000000}"/>
    <cellStyle name="Normal 30" xfId="206" xr:uid="{00000000-0005-0000-0000-0000CE000000}"/>
    <cellStyle name="Normal 31" xfId="207" xr:uid="{00000000-0005-0000-0000-0000CF000000}"/>
    <cellStyle name="Normal 32" xfId="208" xr:uid="{00000000-0005-0000-0000-0000D0000000}"/>
    <cellStyle name="Normal 33" xfId="209" xr:uid="{00000000-0005-0000-0000-0000D1000000}"/>
    <cellStyle name="Normal 34" xfId="210" xr:uid="{00000000-0005-0000-0000-0000D2000000}"/>
    <cellStyle name="Normal 35" xfId="211" xr:uid="{00000000-0005-0000-0000-0000D3000000}"/>
    <cellStyle name="Normal 36" xfId="212" xr:uid="{00000000-0005-0000-0000-0000D4000000}"/>
    <cellStyle name="Normal 37" xfId="213" xr:uid="{00000000-0005-0000-0000-0000D5000000}"/>
    <cellStyle name="Normal 38" xfId="214" xr:uid="{00000000-0005-0000-0000-0000D6000000}"/>
    <cellStyle name="Normal 39" xfId="215" xr:uid="{00000000-0005-0000-0000-0000D7000000}"/>
    <cellStyle name="Normal 4" xfId="216" xr:uid="{00000000-0005-0000-0000-0000D8000000}"/>
    <cellStyle name="Normal 4 2" xfId="217" xr:uid="{00000000-0005-0000-0000-0000D9000000}"/>
    <cellStyle name="Normal 4 2 2" xfId="218" xr:uid="{00000000-0005-0000-0000-0000DA000000}"/>
    <cellStyle name="Normal 4 3" xfId="219" xr:uid="{00000000-0005-0000-0000-0000DB000000}"/>
    <cellStyle name="Normal 40" xfId="220" xr:uid="{00000000-0005-0000-0000-0000DC000000}"/>
    <cellStyle name="Normal 41" xfId="221" xr:uid="{00000000-0005-0000-0000-0000DD000000}"/>
    <cellStyle name="Normal 42" xfId="222" xr:uid="{00000000-0005-0000-0000-0000DE000000}"/>
    <cellStyle name="Normal 43" xfId="223" xr:uid="{00000000-0005-0000-0000-0000DF000000}"/>
    <cellStyle name="Normal 44" xfId="224" xr:uid="{00000000-0005-0000-0000-0000E0000000}"/>
    <cellStyle name="Normal 45" xfId="225" xr:uid="{00000000-0005-0000-0000-0000E1000000}"/>
    <cellStyle name="Normal 46" xfId="226" xr:uid="{00000000-0005-0000-0000-0000E2000000}"/>
    <cellStyle name="Normal 47" xfId="227" xr:uid="{00000000-0005-0000-0000-0000E3000000}"/>
    <cellStyle name="Normal 48" xfId="228" xr:uid="{00000000-0005-0000-0000-0000E4000000}"/>
    <cellStyle name="Normal 49" xfId="229" xr:uid="{00000000-0005-0000-0000-0000E5000000}"/>
    <cellStyle name="Normal 5" xfId="230" xr:uid="{00000000-0005-0000-0000-0000E6000000}"/>
    <cellStyle name="Normal 5 2" xfId="231" xr:uid="{00000000-0005-0000-0000-0000E7000000}"/>
    <cellStyle name="Normal 5 2 2" xfId="232" xr:uid="{00000000-0005-0000-0000-0000E8000000}"/>
    <cellStyle name="Normal 5 3" xfId="233" xr:uid="{00000000-0005-0000-0000-0000E9000000}"/>
    <cellStyle name="Normal 5 3 2" xfId="234" xr:uid="{00000000-0005-0000-0000-0000EA000000}"/>
    <cellStyle name="Normal 5 4" xfId="235" xr:uid="{00000000-0005-0000-0000-0000EB000000}"/>
    <cellStyle name="Normal 5 5" xfId="236" xr:uid="{00000000-0005-0000-0000-0000EC000000}"/>
    <cellStyle name="Normal 50" xfId="237" xr:uid="{00000000-0005-0000-0000-0000ED000000}"/>
    <cellStyle name="Normal 51" xfId="238" xr:uid="{00000000-0005-0000-0000-0000EE000000}"/>
    <cellStyle name="Normal 52" xfId="239" xr:uid="{00000000-0005-0000-0000-0000EF000000}"/>
    <cellStyle name="Normal 53" xfId="240" xr:uid="{00000000-0005-0000-0000-0000F0000000}"/>
    <cellStyle name="Normal 54" xfId="241" xr:uid="{00000000-0005-0000-0000-0000F1000000}"/>
    <cellStyle name="Normal 55" xfId="242" xr:uid="{00000000-0005-0000-0000-0000F2000000}"/>
    <cellStyle name="Normal 56" xfId="243" xr:uid="{00000000-0005-0000-0000-0000F3000000}"/>
    <cellStyle name="Normal 57" xfId="244" xr:uid="{00000000-0005-0000-0000-0000F4000000}"/>
    <cellStyle name="Normal 58" xfId="245" xr:uid="{00000000-0005-0000-0000-0000F5000000}"/>
    <cellStyle name="Normal 59" xfId="246" xr:uid="{00000000-0005-0000-0000-0000F6000000}"/>
    <cellStyle name="Normal 6" xfId="247" xr:uid="{00000000-0005-0000-0000-0000F7000000}"/>
    <cellStyle name="Normal 6 2" xfId="248" xr:uid="{00000000-0005-0000-0000-0000F8000000}"/>
    <cellStyle name="Normal 6 2 2" xfId="249" xr:uid="{00000000-0005-0000-0000-0000F9000000}"/>
    <cellStyle name="Normal 6 3" xfId="250" xr:uid="{00000000-0005-0000-0000-0000FA000000}"/>
    <cellStyle name="Normal 60" xfId="251" xr:uid="{00000000-0005-0000-0000-0000FB000000}"/>
    <cellStyle name="Normal 61" xfId="252" xr:uid="{00000000-0005-0000-0000-0000FC000000}"/>
    <cellStyle name="Normal 62" xfId="253" xr:uid="{00000000-0005-0000-0000-0000FD000000}"/>
    <cellStyle name="Normal 63" xfId="254" xr:uid="{00000000-0005-0000-0000-0000FE000000}"/>
    <cellStyle name="Normal 64" xfId="255" xr:uid="{00000000-0005-0000-0000-0000FF000000}"/>
    <cellStyle name="Normal 65" xfId="256" xr:uid="{00000000-0005-0000-0000-000000010000}"/>
    <cellStyle name="Normal 66" xfId="257" xr:uid="{00000000-0005-0000-0000-000001010000}"/>
    <cellStyle name="Normal 67" xfId="258" xr:uid="{00000000-0005-0000-0000-000002010000}"/>
    <cellStyle name="Normal 68" xfId="259" xr:uid="{00000000-0005-0000-0000-000003010000}"/>
    <cellStyle name="Normal 69" xfId="260" xr:uid="{00000000-0005-0000-0000-000004010000}"/>
    <cellStyle name="Normal 7" xfId="261" xr:uid="{00000000-0005-0000-0000-000005010000}"/>
    <cellStyle name="Normal 7 2" xfId="262" xr:uid="{00000000-0005-0000-0000-000006010000}"/>
    <cellStyle name="Normal 7 2 2" xfId="263" xr:uid="{00000000-0005-0000-0000-000007010000}"/>
    <cellStyle name="Normal 7 3" xfId="264" xr:uid="{00000000-0005-0000-0000-000008010000}"/>
    <cellStyle name="Normal 70" xfId="265" xr:uid="{00000000-0005-0000-0000-000009010000}"/>
    <cellStyle name="Normal 71" xfId="266" xr:uid="{00000000-0005-0000-0000-00000A010000}"/>
    <cellStyle name="Normal 72" xfId="267" xr:uid="{00000000-0005-0000-0000-00000B010000}"/>
    <cellStyle name="Normal 8" xfId="268" xr:uid="{00000000-0005-0000-0000-00000C010000}"/>
    <cellStyle name="Normal 9" xfId="269" xr:uid="{00000000-0005-0000-0000-00000D010000}"/>
    <cellStyle name="Normal 9 2" xfId="270" xr:uid="{00000000-0005-0000-0000-00000E010000}"/>
    <cellStyle name="Normal 9 2 2" xfId="271" xr:uid="{00000000-0005-0000-0000-00000F010000}"/>
    <cellStyle name="Normal 9 3" xfId="272" xr:uid="{00000000-0005-0000-0000-000010010000}"/>
    <cellStyle name="Note" xfId="273" builtinId="10" customBuiltin="1"/>
    <cellStyle name="Note 2" xfId="274" xr:uid="{00000000-0005-0000-0000-000012010000}"/>
    <cellStyle name="Note 2 2" xfId="275" xr:uid="{00000000-0005-0000-0000-000013010000}"/>
    <cellStyle name="Note 2 2 2" xfId="276" xr:uid="{00000000-0005-0000-0000-000014010000}"/>
    <cellStyle name="Note 2 3" xfId="277" xr:uid="{00000000-0005-0000-0000-000015010000}"/>
    <cellStyle name="Note 3" xfId="278" xr:uid="{00000000-0005-0000-0000-000016010000}"/>
    <cellStyle name="OPSKRIF" xfId="279" xr:uid="{00000000-0005-0000-0000-000017010000}"/>
    <cellStyle name="Option" xfId="280" xr:uid="{00000000-0005-0000-0000-000018010000}"/>
    <cellStyle name="OptionHeading" xfId="281" xr:uid="{00000000-0005-0000-0000-000019010000}"/>
    <cellStyle name="Output" xfId="282" builtinId="21" customBuiltin="1"/>
    <cellStyle name="Output 2" xfId="283" xr:uid="{00000000-0005-0000-0000-00001B010000}"/>
    <cellStyle name="Output 2 2" xfId="284" xr:uid="{00000000-0005-0000-0000-00001C010000}"/>
    <cellStyle name="Output 3" xfId="285" xr:uid="{00000000-0005-0000-0000-00001D010000}"/>
    <cellStyle name="per.style" xfId="286" xr:uid="{00000000-0005-0000-0000-00001E010000}"/>
    <cellStyle name="Percent" xfId="287" builtinId="5"/>
    <cellStyle name="Percent 2" xfId="288" xr:uid="{00000000-0005-0000-0000-000020010000}"/>
    <cellStyle name="Percent 2 2" xfId="289" xr:uid="{00000000-0005-0000-0000-000021010000}"/>
    <cellStyle name="Percent 3" xfId="290" xr:uid="{00000000-0005-0000-0000-000022010000}"/>
    <cellStyle name="Percent 3 2" xfId="291" xr:uid="{00000000-0005-0000-0000-000023010000}"/>
    <cellStyle name="Price" xfId="292" xr:uid="{00000000-0005-0000-0000-000024010000}"/>
    <cellStyle name="RevRep" xfId="293" xr:uid="{00000000-0005-0000-0000-000025010000}"/>
    <cellStyle name="RevRep 2" xfId="294" xr:uid="{00000000-0005-0000-0000-000026010000}"/>
    <cellStyle name="Standard_21186 AVF 05.01.04" xfId="295" xr:uid="{00000000-0005-0000-0000-000027010000}"/>
    <cellStyle name="Style 1" xfId="296" xr:uid="{00000000-0005-0000-0000-000028010000}"/>
    <cellStyle name="Title" xfId="297" builtinId="15" customBuiltin="1"/>
    <cellStyle name="Title 2" xfId="298" xr:uid="{00000000-0005-0000-0000-00002A010000}"/>
    <cellStyle name="Total" xfId="299" builtinId="25" customBuiltin="1"/>
    <cellStyle name="Total 2" xfId="300" xr:uid="{00000000-0005-0000-0000-00002C010000}"/>
    <cellStyle name="Total 2 2" xfId="301" xr:uid="{00000000-0005-0000-0000-00002D010000}"/>
    <cellStyle name="Total 3" xfId="302" xr:uid="{00000000-0005-0000-0000-00002E010000}"/>
    <cellStyle name="Undefiniert" xfId="303" xr:uid="{00000000-0005-0000-0000-00002F010000}"/>
    <cellStyle name="Unit" xfId="304" xr:uid="{00000000-0005-0000-0000-000030010000}"/>
    <cellStyle name="Update" xfId="305" xr:uid="{00000000-0005-0000-0000-000031010000}"/>
    <cellStyle name="Vertical" xfId="306" xr:uid="{00000000-0005-0000-0000-000032010000}"/>
    <cellStyle name="Warning Text" xfId="307" builtinId="11" customBuiltin="1"/>
    <cellStyle name="Warning Text 2" xfId="308" xr:uid="{00000000-0005-0000-0000-00003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2305050</xdr:colOff>
      <xdr:row>2</xdr:row>
      <xdr:rowOff>76200</xdr:rowOff>
    </xdr:from>
    <xdr:to>
      <xdr:col>2</xdr:col>
      <xdr:colOff>1638300</xdr:colOff>
      <xdr:row>9</xdr:row>
      <xdr:rowOff>47625</xdr:rowOff>
    </xdr:to>
    <xdr:pic>
      <xdr:nvPicPr>
        <xdr:cNvPr id="1350" name="Picture 5" descr="Black on White[2]a">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90800" y="400050"/>
          <a:ext cx="29813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Y43"/>
  <sheetViews>
    <sheetView topLeftCell="A12" zoomScale="80" zoomScaleNormal="80" workbookViewId="0">
      <selection activeCell="C15" sqref="C15"/>
    </sheetView>
  </sheetViews>
  <sheetFormatPr defaultColWidth="9.140625" defaultRowHeight="12.75" x14ac:dyDescent="0.2"/>
  <cols>
    <col min="1" max="1" width="7.140625" style="86" customWidth="1"/>
    <col min="2" max="2" width="34.7109375" style="86" customWidth="1"/>
    <col min="3" max="3" width="94.7109375" style="86" customWidth="1"/>
    <col min="4" max="4" width="9.140625" style="87"/>
    <col min="5" max="16384" width="9.140625" style="86"/>
  </cols>
  <sheetData>
    <row r="1" spans="1:103" s="80" customFormat="1" ht="15.75" x14ac:dyDescent="0.2">
      <c r="A1" s="335" t="s">
        <v>80</v>
      </c>
      <c r="B1" s="336"/>
      <c r="C1" s="433" t="str">
        <f>'Tender Cover Sheet'!C12</f>
        <v>MWP1770TX</v>
      </c>
      <c r="D1" s="3"/>
      <c r="G1" s="40"/>
      <c r="I1" s="6"/>
      <c r="J1" s="6"/>
      <c r="L1" s="41"/>
      <c r="M1" s="10"/>
      <c r="N1" s="43"/>
      <c r="O1" s="44"/>
      <c r="P1" s="6"/>
      <c r="Q1" s="45"/>
      <c r="R1" s="7"/>
      <c r="S1" s="9"/>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row>
    <row r="2" spans="1:103" s="80" customFormat="1" ht="30.6" customHeight="1" x14ac:dyDescent="0.2">
      <c r="A2" s="335" t="s">
        <v>81</v>
      </c>
      <c r="B2" s="336"/>
      <c r="C2" s="434" t="str">
        <f>'Tender Cover Sheet'!C14</f>
        <v>Provisioning of calibration and repair of Eskom Telecommunications test equipment on an as and when required basis for a period of three (3) years</v>
      </c>
      <c r="D2" s="6"/>
      <c r="G2" s="40"/>
      <c r="I2" s="6"/>
      <c r="J2" s="6"/>
      <c r="K2" s="8"/>
      <c r="L2" s="42"/>
      <c r="M2" s="11"/>
      <c r="N2" s="43"/>
      <c r="O2" s="44"/>
      <c r="P2" s="6"/>
      <c r="Q2" s="46"/>
      <c r="R2" s="7"/>
      <c r="S2" s="9"/>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row>
    <row r="3" spans="1:103" s="80" customFormat="1" ht="15.75" x14ac:dyDescent="0.2">
      <c r="A3" s="335" t="s">
        <v>82</v>
      </c>
      <c r="B3" s="336"/>
      <c r="C3" s="434">
        <f>'Tender Cover Sheet'!C16</f>
        <v>0</v>
      </c>
      <c r="D3" s="6"/>
      <c r="G3" s="40"/>
      <c r="I3" s="6"/>
      <c r="J3" s="6"/>
      <c r="K3" s="8"/>
      <c r="L3" s="42"/>
      <c r="M3" s="11"/>
      <c r="N3" s="43"/>
      <c r="O3" s="44"/>
      <c r="P3" s="6"/>
      <c r="Q3" s="46"/>
      <c r="R3" s="7"/>
      <c r="S3" s="9"/>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row>
    <row r="4" spans="1:103" s="80" customFormat="1" ht="15.75" x14ac:dyDescent="0.2">
      <c r="A4" s="335" t="s">
        <v>249</v>
      </c>
      <c r="B4" s="336"/>
      <c r="C4" s="433" t="s">
        <v>250</v>
      </c>
      <c r="D4" s="6"/>
      <c r="G4" s="40"/>
      <c r="I4" s="6"/>
      <c r="J4" s="6"/>
      <c r="K4" s="8"/>
      <c r="L4" s="42"/>
      <c r="M4" s="11"/>
      <c r="N4" s="43"/>
      <c r="O4" s="44"/>
      <c r="P4" s="6"/>
      <c r="Q4" s="46"/>
      <c r="R4" s="7"/>
      <c r="S4" s="9"/>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row>
    <row r="5" spans="1:103" s="80" customFormat="1" ht="15.75" x14ac:dyDescent="0.2">
      <c r="A5" s="3"/>
      <c r="B5" s="93"/>
      <c r="C5" s="53"/>
      <c r="D5" s="6"/>
      <c r="G5" s="40"/>
      <c r="I5" s="6"/>
      <c r="J5" s="6"/>
      <c r="K5" s="8"/>
      <c r="L5" s="42"/>
      <c r="M5" s="11"/>
      <c r="N5" s="43"/>
      <c r="O5" s="44"/>
      <c r="P5" s="6"/>
      <c r="Q5" s="46"/>
      <c r="R5" s="7"/>
      <c r="S5" s="9"/>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row>
    <row r="6" spans="1:103" ht="18" x14ac:dyDescent="0.2">
      <c r="A6" s="85" t="s">
        <v>79</v>
      </c>
      <c r="D6" s="86"/>
    </row>
    <row r="7" spans="1:103" x14ac:dyDescent="0.2">
      <c r="C7" s="87"/>
      <c r="D7" s="86"/>
      <c r="E7" s="88"/>
    </row>
    <row r="8" spans="1:103" ht="38.25" customHeight="1" x14ac:dyDescent="0.2">
      <c r="A8" s="332">
        <v>1</v>
      </c>
      <c r="B8" s="525" t="s">
        <v>258</v>
      </c>
      <c r="C8" s="526"/>
      <c r="D8" s="86"/>
      <c r="E8" s="88"/>
    </row>
    <row r="9" spans="1:103" ht="34.9" customHeight="1" x14ac:dyDescent="0.2">
      <c r="A9" s="332">
        <v>2</v>
      </c>
      <c r="B9" s="525" t="s">
        <v>256</v>
      </c>
      <c r="C9" s="526"/>
      <c r="D9" s="86"/>
      <c r="E9" s="88"/>
    </row>
    <row r="10" spans="1:103" ht="53.45" customHeight="1" x14ac:dyDescent="0.2">
      <c r="A10" s="332">
        <v>3</v>
      </c>
      <c r="B10" s="525" t="s">
        <v>344</v>
      </c>
      <c r="C10" s="526"/>
      <c r="D10" s="86"/>
      <c r="E10" s="88"/>
    </row>
    <row r="11" spans="1:103" ht="33" customHeight="1" x14ac:dyDescent="0.2">
      <c r="A11" s="332">
        <v>4</v>
      </c>
      <c r="B11" s="527" t="s">
        <v>210</v>
      </c>
      <c r="C11" s="527"/>
      <c r="D11" s="86"/>
      <c r="E11" s="88"/>
    </row>
    <row r="12" spans="1:103" s="90" customFormat="1" ht="15.75" x14ac:dyDescent="0.2">
      <c r="A12" s="96"/>
      <c r="B12" s="86"/>
      <c r="C12" s="87"/>
      <c r="D12" s="86"/>
      <c r="E12" s="88"/>
    </row>
    <row r="13" spans="1:103" ht="15.75" x14ac:dyDescent="0.2">
      <c r="A13" s="96"/>
      <c r="C13" s="87"/>
      <c r="D13" s="86"/>
      <c r="E13" s="88"/>
    </row>
    <row r="14" spans="1:103" ht="38.25" customHeight="1" x14ac:dyDescent="0.2">
      <c r="A14" s="333">
        <v>5</v>
      </c>
      <c r="B14" s="334" t="s">
        <v>88</v>
      </c>
      <c r="C14" s="333"/>
      <c r="D14" s="91"/>
      <c r="E14" s="84"/>
      <c r="F14" s="83"/>
      <c r="G14" s="92"/>
    </row>
    <row r="15" spans="1:103" ht="79.5" customHeight="1" x14ac:dyDescent="0.2">
      <c r="A15" s="96"/>
      <c r="B15" s="435" t="s">
        <v>85</v>
      </c>
      <c r="C15" s="436" t="s">
        <v>884</v>
      </c>
      <c r="D15" s="89"/>
      <c r="E15" s="93"/>
      <c r="F15" s="83"/>
    </row>
    <row r="16" spans="1:103" ht="93.75" customHeight="1" x14ac:dyDescent="0.2">
      <c r="A16" s="96"/>
      <c r="B16" s="437" t="s">
        <v>112</v>
      </c>
      <c r="C16" s="438" t="s">
        <v>329</v>
      </c>
      <c r="D16" s="89"/>
      <c r="E16" s="93"/>
      <c r="F16" s="83"/>
      <c r="I16" s="524"/>
      <c r="J16" s="524"/>
      <c r="K16" s="524"/>
      <c r="L16" s="524"/>
      <c r="M16" s="524"/>
      <c r="N16" s="524"/>
      <c r="O16" s="524"/>
      <c r="P16" s="524"/>
    </row>
    <row r="17" spans="1:16" ht="24" customHeight="1" x14ac:dyDescent="0.2">
      <c r="A17" s="96"/>
      <c r="B17" s="437" t="s">
        <v>204</v>
      </c>
      <c r="C17" s="438" t="s">
        <v>111</v>
      </c>
      <c r="D17" s="89"/>
      <c r="E17" s="93"/>
      <c r="F17" s="83"/>
      <c r="I17" s="524"/>
      <c r="J17" s="524"/>
      <c r="K17" s="524"/>
      <c r="L17" s="524"/>
      <c r="M17" s="524"/>
      <c r="N17" s="524"/>
      <c r="O17" s="524"/>
      <c r="P17" s="524"/>
    </row>
    <row r="18" spans="1:16" ht="85.9" customHeight="1" x14ac:dyDescent="0.2">
      <c r="A18" s="96"/>
      <c r="B18" s="437" t="s">
        <v>245</v>
      </c>
      <c r="C18" s="438" t="s">
        <v>355</v>
      </c>
      <c r="D18" s="89"/>
      <c r="E18" s="93"/>
      <c r="F18" s="89"/>
    </row>
    <row r="19" spans="1:16" ht="138" customHeight="1" x14ac:dyDescent="0.2">
      <c r="A19" s="96"/>
      <c r="B19" s="437" t="s">
        <v>246</v>
      </c>
      <c r="C19" s="438" t="s">
        <v>353</v>
      </c>
      <c r="D19" s="89"/>
      <c r="E19" s="93"/>
      <c r="F19" s="89"/>
    </row>
    <row r="20" spans="1:16" ht="15.75" x14ac:dyDescent="0.2">
      <c r="A20" s="96"/>
      <c r="B20" s="266"/>
      <c r="C20" s="267"/>
      <c r="D20" s="89"/>
      <c r="E20" s="93"/>
      <c r="F20" s="89"/>
    </row>
    <row r="21" spans="1:16" ht="15.75" x14ac:dyDescent="0.2">
      <c r="A21" s="96"/>
      <c r="B21" s="89"/>
      <c r="C21" s="94"/>
      <c r="D21" s="89"/>
      <c r="E21" s="93"/>
      <c r="F21" s="89"/>
    </row>
    <row r="22" spans="1:16" ht="15.75" x14ac:dyDescent="0.2">
      <c r="A22" s="333">
        <v>6</v>
      </c>
      <c r="B22" s="522" t="s">
        <v>87</v>
      </c>
      <c r="C22" s="523"/>
      <c r="D22" s="83"/>
      <c r="E22" s="93"/>
      <c r="F22" s="89"/>
    </row>
    <row r="23" spans="1:16" ht="15.75" x14ac:dyDescent="0.2">
      <c r="A23" s="96"/>
      <c r="B23" s="522" t="s">
        <v>89</v>
      </c>
      <c r="C23" s="523"/>
      <c r="D23" s="457"/>
      <c r="E23" s="458"/>
      <c r="F23" s="89"/>
    </row>
    <row r="24" spans="1:16" ht="15.75" x14ac:dyDescent="0.2">
      <c r="A24" s="96"/>
      <c r="B24" s="328"/>
      <c r="C24" s="455" t="s">
        <v>122</v>
      </c>
      <c r="D24" s="457"/>
      <c r="E24" s="457"/>
      <c r="F24" s="83"/>
      <c r="G24" s="92"/>
      <c r="H24" s="92"/>
      <c r="I24" s="92"/>
    </row>
    <row r="25" spans="1:16" ht="15" x14ac:dyDescent="0.2">
      <c r="B25" s="329"/>
      <c r="C25" s="456" t="s">
        <v>223</v>
      </c>
      <c r="D25" s="458"/>
      <c r="E25" s="458"/>
    </row>
    <row r="26" spans="1:16" x14ac:dyDescent="0.2">
      <c r="C26" s="87"/>
      <c r="D26" s="459"/>
      <c r="E26" s="460"/>
    </row>
    <row r="27" spans="1:16" x14ac:dyDescent="0.2">
      <c r="D27" s="461"/>
      <c r="E27" s="459"/>
    </row>
    <row r="35" spans="3:5" x14ac:dyDescent="0.2">
      <c r="E35" s="88"/>
    </row>
    <row r="36" spans="3:5" x14ac:dyDescent="0.2">
      <c r="E36" s="88"/>
    </row>
    <row r="37" spans="3:5" x14ac:dyDescent="0.2">
      <c r="E37" s="88"/>
    </row>
    <row r="38" spans="3:5" x14ac:dyDescent="0.2">
      <c r="E38" s="88"/>
    </row>
    <row r="39" spans="3:5" x14ac:dyDescent="0.2">
      <c r="C39" s="87"/>
      <c r="D39" s="86"/>
      <c r="E39" s="88"/>
    </row>
    <row r="40" spans="3:5" x14ac:dyDescent="0.2">
      <c r="D40" s="86"/>
      <c r="E40" s="88"/>
    </row>
    <row r="41" spans="3:5" x14ac:dyDescent="0.2">
      <c r="D41" s="86"/>
      <c r="E41" s="95"/>
    </row>
    <row r="42" spans="3:5" x14ac:dyDescent="0.2">
      <c r="D42" s="86"/>
      <c r="E42" s="88"/>
    </row>
    <row r="43" spans="3:5" x14ac:dyDescent="0.2">
      <c r="D43" s="86"/>
      <c r="E43" s="88"/>
    </row>
  </sheetData>
  <mergeCells count="8">
    <mergeCell ref="B23:C23"/>
    <mergeCell ref="I16:P16"/>
    <mergeCell ref="I17:P17"/>
    <mergeCell ref="B8:C8"/>
    <mergeCell ref="B22:C22"/>
    <mergeCell ref="B11:C11"/>
    <mergeCell ref="B9:C9"/>
    <mergeCell ref="B10:C10"/>
  </mergeCells>
  <phoneticPr fontId="3" type="noConversion"/>
  <pageMargins left="0.74803149606299213" right="0.74803149606299213" top="0.98425196850393704" bottom="0.98425196850393704" header="0.51181102362204722" footer="0.51181102362204722"/>
  <pageSetup paperSize="9" scale="35" orientation="portrait" r:id="rId1"/>
  <headerFooter alignWithMargins="0">
    <oddHeader>&amp;REskom Holdings Limited
&amp;A</oddHeader>
    <oddFooter>&amp;CPage &amp;P of &amp;N&amp;R&amp;D&amp;L&amp;8&amp;F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45"/>
  <sheetViews>
    <sheetView showGridLines="0" tabSelected="1" zoomScale="75" zoomScaleNormal="75" zoomScaleSheetLayoutView="100" workbookViewId="0">
      <selection activeCell="H15" sqref="H15"/>
    </sheetView>
  </sheetViews>
  <sheetFormatPr defaultColWidth="9.140625" defaultRowHeight="12.75" x14ac:dyDescent="0.2"/>
  <cols>
    <col min="1" max="1" width="4.28515625" style="1" customWidth="1"/>
    <col min="2" max="2" width="54.7109375" style="1" customWidth="1"/>
    <col min="3" max="3" width="59" style="1" customWidth="1"/>
    <col min="4" max="4" width="4.140625" style="1" customWidth="1"/>
    <col min="5" max="16384" width="9.140625" style="1"/>
  </cols>
  <sheetData>
    <row r="1" spans="1:10" x14ac:dyDescent="0.2">
      <c r="A1" s="24"/>
      <c r="B1" s="23"/>
      <c r="C1" s="23"/>
      <c r="D1" s="25"/>
    </row>
    <row r="2" spans="1:10" x14ac:dyDescent="0.2">
      <c r="A2" s="26"/>
      <c r="B2" s="28"/>
      <c r="C2" s="28"/>
      <c r="D2" s="27"/>
    </row>
    <row r="3" spans="1:10" x14ac:dyDescent="0.2">
      <c r="A3" s="26"/>
      <c r="B3" s="28"/>
      <c r="C3" s="28"/>
      <c r="D3" s="27"/>
    </row>
    <row r="4" spans="1:10" x14ac:dyDescent="0.2">
      <c r="A4" s="26"/>
      <c r="B4" s="28"/>
      <c r="C4" s="28"/>
      <c r="D4" s="27"/>
    </row>
    <row r="5" spans="1:10" x14ac:dyDescent="0.2">
      <c r="A5" s="26"/>
      <c r="B5" s="28"/>
      <c r="C5" s="28"/>
      <c r="D5" s="27"/>
    </row>
    <row r="6" spans="1:10" x14ac:dyDescent="0.2">
      <c r="A6" s="26"/>
      <c r="B6" s="28"/>
      <c r="C6" s="28"/>
      <c r="D6" s="27"/>
    </row>
    <row r="7" spans="1:10" x14ac:dyDescent="0.2">
      <c r="A7" s="26"/>
      <c r="B7" s="28"/>
      <c r="C7" s="28"/>
      <c r="D7" s="27"/>
    </row>
    <row r="8" spans="1:10" x14ac:dyDescent="0.2">
      <c r="A8" s="26"/>
      <c r="B8" s="28"/>
      <c r="C8" s="28"/>
      <c r="D8" s="27"/>
    </row>
    <row r="9" spans="1:10" x14ac:dyDescent="0.2">
      <c r="A9" s="26"/>
      <c r="B9" s="29"/>
      <c r="C9" s="28"/>
      <c r="D9" s="27"/>
    </row>
    <row r="10" spans="1:10" ht="33" x14ac:dyDescent="0.2">
      <c r="A10" s="26"/>
      <c r="B10" s="30" t="s">
        <v>887</v>
      </c>
      <c r="C10" s="30"/>
      <c r="D10" s="27"/>
    </row>
    <row r="11" spans="1:10" ht="26.25" x14ac:dyDescent="0.2">
      <c r="A11" s="26"/>
      <c r="B11" s="31"/>
      <c r="C11" s="31"/>
      <c r="D11" s="27"/>
    </row>
    <row r="12" spans="1:10" ht="18" x14ac:dyDescent="0.2">
      <c r="A12" s="26"/>
      <c r="B12" s="261" t="s">
        <v>83</v>
      </c>
      <c r="C12" s="521" t="s">
        <v>885</v>
      </c>
      <c r="D12" s="27"/>
    </row>
    <row r="13" spans="1:10" ht="18" x14ac:dyDescent="0.2">
      <c r="A13" s="26"/>
      <c r="B13" s="35"/>
      <c r="C13" s="68"/>
      <c r="D13" s="27"/>
    </row>
    <row r="14" spans="1:10" ht="53.1" customHeight="1" x14ac:dyDescent="0.2">
      <c r="A14" s="26"/>
      <c r="B14" s="35" t="s">
        <v>84</v>
      </c>
      <c r="C14" s="489" t="s">
        <v>882</v>
      </c>
      <c r="D14" s="27"/>
    </row>
    <row r="15" spans="1:10" ht="30" customHeight="1" x14ac:dyDescent="0.2">
      <c r="A15" s="26"/>
      <c r="B15" s="35"/>
      <c r="C15" s="32"/>
      <c r="D15" s="27"/>
    </row>
    <row r="16" spans="1:10" ht="30" customHeight="1" x14ac:dyDescent="0.2">
      <c r="A16" s="26"/>
      <c r="B16" s="35" t="s">
        <v>78</v>
      </c>
      <c r="C16" s="119"/>
      <c r="D16" s="27"/>
      <c r="J16" s="300"/>
    </row>
    <row r="17" spans="1:10" ht="30" customHeight="1" x14ac:dyDescent="0.2">
      <c r="A17" s="26"/>
      <c r="B17" s="35"/>
      <c r="C17" s="122"/>
      <c r="D17" s="27"/>
      <c r="J17" s="300"/>
    </row>
    <row r="18" spans="1:10" ht="59.25" customHeight="1" x14ac:dyDescent="0.2">
      <c r="A18" s="26"/>
      <c r="B18" s="55" t="s">
        <v>253</v>
      </c>
      <c r="C18" s="119" t="str">
        <f>'Read Me'!C4</f>
        <v>Main Offer Only</v>
      </c>
      <c r="D18" s="27"/>
    </row>
    <row r="19" spans="1:10" ht="18" x14ac:dyDescent="0.2">
      <c r="A19" s="26"/>
      <c r="B19" s="34"/>
      <c r="C19" s="58"/>
      <c r="D19" s="27"/>
    </row>
    <row r="20" spans="1:10" ht="30" customHeight="1" x14ac:dyDescent="0.2">
      <c r="A20" s="26"/>
      <c r="B20" s="35" t="s">
        <v>222</v>
      </c>
      <c r="C20" s="439">
        <f>'5.1.3 Summary'!F12</f>
        <v>0</v>
      </c>
      <c r="D20" s="27"/>
    </row>
    <row r="21" spans="1:10" ht="30" customHeight="1" x14ac:dyDescent="0.2">
      <c r="A21" s="26"/>
      <c r="B21" s="56" t="s">
        <v>12</v>
      </c>
      <c r="C21" s="59"/>
      <c r="D21" s="27"/>
    </row>
    <row r="22" spans="1:10" ht="30" customHeight="1" x14ac:dyDescent="0.2">
      <c r="A22" s="26"/>
      <c r="B22" s="56"/>
      <c r="C22" s="59"/>
      <c r="D22" s="27"/>
    </row>
    <row r="23" spans="1:10" ht="18" x14ac:dyDescent="0.2">
      <c r="A23" s="26"/>
      <c r="B23" s="35" t="s">
        <v>13</v>
      </c>
      <c r="C23" s="121" t="s">
        <v>77</v>
      </c>
      <c r="D23" s="27"/>
    </row>
    <row r="24" spans="1:10" ht="18" x14ac:dyDescent="0.2">
      <c r="A24" s="26"/>
      <c r="B24" s="35"/>
      <c r="C24" s="121"/>
      <c r="D24" s="27"/>
    </row>
    <row r="25" spans="1:10" ht="18" x14ac:dyDescent="0.2">
      <c r="A25" s="26"/>
      <c r="B25" s="35"/>
      <c r="C25" s="121"/>
      <c r="D25" s="27"/>
    </row>
    <row r="26" spans="1:10" ht="12.75" customHeight="1" x14ac:dyDescent="0.2">
      <c r="A26" s="26"/>
      <c r="B26" s="137"/>
      <c r="C26" s="138"/>
      <c r="D26" s="27"/>
    </row>
    <row r="27" spans="1:10" ht="12.75" customHeight="1" x14ac:dyDescent="0.2">
      <c r="A27" s="26"/>
      <c r="B27" s="137"/>
      <c r="C27" s="138"/>
      <c r="D27" s="27"/>
    </row>
    <row r="28" spans="1:10" ht="30" customHeight="1" x14ac:dyDescent="0.2">
      <c r="A28" s="26"/>
      <c r="B28" s="35" t="s">
        <v>222</v>
      </c>
      <c r="C28" s="439">
        <f>'5.1.3 Summary'!F14</f>
        <v>0</v>
      </c>
      <c r="D28" s="27"/>
    </row>
    <row r="29" spans="1:10" ht="30" customHeight="1" x14ac:dyDescent="0.2">
      <c r="A29" s="26"/>
      <c r="B29" s="56" t="s">
        <v>205</v>
      </c>
      <c r="C29" s="59"/>
      <c r="D29" s="27"/>
    </row>
    <row r="30" spans="1:10" ht="12.75" customHeight="1" x14ac:dyDescent="0.2">
      <c r="A30" s="26"/>
      <c r="B30" s="28"/>
      <c r="C30" s="36"/>
      <c r="D30" s="27"/>
    </row>
    <row r="31" spans="1:10" ht="30" customHeight="1" x14ac:dyDescent="0.2">
      <c r="A31" s="26"/>
      <c r="B31" s="33" t="s">
        <v>14</v>
      </c>
      <c r="C31" s="50"/>
      <c r="D31" s="27"/>
    </row>
    <row r="32" spans="1:10" ht="30" customHeight="1" x14ac:dyDescent="0.2">
      <c r="A32" s="26"/>
      <c r="B32" s="33"/>
      <c r="C32" s="244"/>
      <c r="D32" s="27"/>
    </row>
    <row r="33" spans="1:4" ht="24" customHeight="1" x14ac:dyDescent="0.2">
      <c r="A33" s="26"/>
      <c r="B33" s="243"/>
      <c r="C33" s="244"/>
      <c r="D33" s="27"/>
    </row>
    <row r="34" spans="1:4" ht="12.75" customHeight="1" x14ac:dyDescent="0.2">
      <c r="A34" s="26"/>
      <c r="B34" s="36"/>
      <c r="C34" s="36"/>
      <c r="D34" s="27"/>
    </row>
    <row r="35" spans="1:4" ht="37.5" customHeight="1" x14ac:dyDescent="0.2">
      <c r="A35" s="26"/>
      <c r="B35" s="33" t="s">
        <v>90</v>
      </c>
      <c r="C35" s="119"/>
      <c r="D35" s="27"/>
    </row>
    <row r="36" spans="1:4" ht="12.75" customHeight="1" x14ac:dyDescent="0.2">
      <c r="A36" s="26"/>
      <c r="B36" s="36"/>
      <c r="C36" s="36"/>
      <c r="D36" s="27"/>
    </row>
    <row r="37" spans="1:4" ht="12.75" customHeight="1" x14ac:dyDescent="0.2">
      <c r="A37" s="26"/>
      <c r="B37" s="28"/>
      <c r="C37" s="58"/>
      <c r="D37" s="27"/>
    </row>
    <row r="38" spans="1:4" ht="12.75" customHeight="1" x14ac:dyDescent="0.2">
      <c r="A38" s="26"/>
      <c r="B38" s="36"/>
      <c r="C38" s="36"/>
      <c r="D38" s="27"/>
    </row>
    <row r="39" spans="1:4" ht="30" customHeight="1" x14ac:dyDescent="0.2">
      <c r="A39" s="26"/>
      <c r="B39" s="33" t="s">
        <v>91</v>
      </c>
      <c r="C39" s="119"/>
      <c r="D39" s="27"/>
    </row>
    <row r="40" spans="1:4" ht="14.25" customHeight="1" x14ac:dyDescent="0.2">
      <c r="A40" s="26"/>
      <c r="B40" s="28"/>
      <c r="C40" s="120"/>
      <c r="D40" s="27"/>
    </row>
    <row r="41" spans="1:4" ht="14.25" customHeight="1" x14ac:dyDescent="0.2">
      <c r="A41" s="26"/>
      <c r="B41" s="28"/>
      <c r="C41" s="120"/>
      <c r="D41" s="27"/>
    </row>
    <row r="42" spans="1:4" ht="14.25" customHeight="1" x14ac:dyDescent="0.2">
      <c r="A42" s="26"/>
      <c r="B42" s="28"/>
      <c r="C42" s="28"/>
      <c r="D42" s="27"/>
    </row>
    <row r="43" spans="1:4" ht="35.25" customHeight="1" x14ac:dyDescent="0.2">
      <c r="A43" s="26"/>
      <c r="B43" s="33" t="s">
        <v>15</v>
      </c>
      <c r="C43" s="119"/>
      <c r="D43" s="27"/>
    </row>
    <row r="44" spans="1:4" ht="18.75" thickBot="1" x14ac:dyDescent="0.25">
      <c r="A44" s="37"/>
      <c r="B44" s="38"/>
      <c r="C44" s="52"/>
      <c r="D44" s="39" t="s">
        <v>76</v>
      </c>
    </row>
    <row r="45" spans="1:4" ht="18" x14ac:dyDescent="0.2">
      <c r="C45" s="51"/>
    </row>
  </sheetData>
  <phoneticPr fontId="3" type="noConversion"/>
  <pageMargins left="0.74803149606299213" right="0.74803149606299213" top="0.98425196850393704" bottom="0.98425196850393704" header="0.51181102362204722" footer="0.51181102362204722"/>
  <pageSetup paperSize="9" scale="72" orientation="portrait" r:id="rId1"/>
  <headerFooter alignWithMargins="0">
    <oddHeader>&amp;REskom Holdings SOC Limited
&amp;A</oddHeader>
    <oddFooter>&amp;CPage &amp;P of &amp;N&amp;R&amp;D&amp;L&amp;8&amp;F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CX34"/>
  <sheetViews>
    <sheetView zoomScale="80" zoomScaleNormal="80" workbookViewId="0">
      <selection activeCell="C1" sqref="C1"/>
    </sheetView>
  </sheetViews>
  <sheetFormatPr defaultColWidth="9.140625" defaultRowHeight="12.75" x14ac:dyDescent="0.2"/>
  <cols>
    <col min="1" max="1" width="4.7109375" style="1" customWidth="1"/>
    <col min="2" max="2" width="30.42578125" style="99" customWidth="1"/>
    <col min="3" max="3" width="69" style="1" customWidth="1"/>
    <col min="4" max="16384" width="9.140625" style="1"/>
  </cols>
  <sheetData>
    <row r="1" spans="1:102" s="80" customFormat="1" ht="15.75" x14ac:dyDescent="0.2">
      <c r="A1" s="531" t="s">
        <v>80</v>
      </c>
      <c r="B1" s="532"/>
      <c r="C1" s="433" t="s">
        <v>885</v>
      </c>
      <c r="F1" s="40"/>
      <c r="H1" s="6"/>
      <c r="I1" s="6"/>
      <c r="K1" s="41"/>
      <c r="L1" s="10"/>
      <c r="M1" s="43"/>
      <c r="N1" s="44"/>
      <c r="O1" s="6"/>
      <c r="P1" s="45"/>
      <c r="Q1" s="7"/>
      <c r="R1" s="9"/>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row>
    <row r="2" spans="1:102" s="80" customFormat="1" ht="43.5" customHeight="1" x14ac:dyDescent="0.2">
      <c r="A2" s="531" t="s">
        <v>81</v>
      </c>
      <c r="B2" s="532"/>
      <c r="C2" s="434" t="s">
        <v>882</v>
      </c>
      <c r="F2" s="40"/>
      <c r="H2" s="6"/>
      <c r="I2" s="6"/>
      <c r="J2" s="8"/>
      <c r="K2" s="42"/>
      <c r="L2" s="11"/>
      <c r="M2" s="43"/>
      <c r="N2" s="44"/>
      <c r="O2" s="6"/>
      <c r="P2" s="46"/>
      <c r="Q2" s="7"/>
      <c r="R2" s="9"/>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row>
    <row r="3" spans="1:102" s="80" customFormat="1" ht="15.75" x14ac:dyDescent="0.2">
      <c r="A3" s="531" t="s">
        <v>82</v>
      </c>
      <c r="B3" s="532"/>
      <c r="C3" s="433">
        <f>'Tender Cover Sheet'!C16</f>
        <v>0</v>
      </c>
      <c r="F3" s="40"/>
      <c r="H3" s="6"/>
      <c r="I3" s="6"/>
      <c r="J3" s="8"/>
      <c r="K3" s="42"/>
      <c r="L3" s="11"/>
      <c r="M3" s="43"/>
      <c r="N3" s="44"/>
      <c r="O3" s="6"/>
      <c r="P3" s="46"/>
      <c r="Q3" s="7"/>
      <c r="R3" s="9"/>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row>
    <row r="4" spans="1:102" s="80" customFormat="1" ht="15.75" x14ac:dyDescent="0.2">
      <c r="A4" s="531" t="s">
        <v>86</v>
      </c>
      <c r="B4" s="532"/>
      <c r="C4" s="433" t="str">
        <f>'Read Me'!C4</f>
        <v>Main Offer Only</v>
      </c>
      <c r="F4" s="40"/>
      <c r="H4" s="6"/>
      <c r="I4" s="6"/>
      <c r="J4" s="8"/>
      <c r="K4" s="42"/>
      <c r="L4" s="11"/>
      <c r="M4" s="43"/>
      <c r="N4" s="44"/>
      <c r="O4" s="6"/>
      <c r="P4" s="46"/>
      <c r="Q4" s="7"/>
      <c r="R4" s="9"/>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row>
    <row r="5" spans="1:102" s="80" customFormat="1" ht="15.75" x14ac:dyDescent="0.2">
      <c r="A5" s="3"/>
      <c r="B5" s="93"/>
      <c r="C5" s="53"/>
      <c r="F5" s="40"/>
      <c r="H5" s="6"/>
      <c r="I5" s="6"/>
      <c r="J5" s="8"/>
      <c r="K5" s="42"/>
      <c r="L5" s="11"/>
      <c r="M5" s="43"/>
      <c r="N5" s="44"/>
      <c r="O5" s="6"/>
      <c r="P5" s="46"/>
      <c r="Q5" s="7"/>
      <c r="R5" s="9"/>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row>
    <row r="6" spans="1:102" ht="18" x14ac:dyDescent="0.2">
      <c r="A6" s="97" t="s">
        <v>206</v>
      </c>
      <c r="C6" s="2"/>
    </row>
    <row r="7" spans="1:102" ht="15.75" thickBot="1" x14ac:dyDescent="0.25">
      <c r="A7" s="98"/>
      <c r="C7" s="98"/>
    </row>
    <row r="8" spans="1:102" s="86" customFormat="1" ht="81.599999999999994" customHeight="1" thickBot="1" x14ac:dyDescent="0.25">
      <c r="A8" s="431">
        <v>1</v>
      </c>
      <c r="B8" s="530" t="s">
        <v>883</v>
      </c>
      <c r="C8" s="530"/>
    </row>
    <row r="9" spans="1:102" s="86" customFormat="1" ht="99" customHeight="1" thickBot="1" x14ac:dyDescent="0.25">
      <c r="A9" s="431">
        <v>2</v>
      </c>
      <c r="B9" s="530" t="s">
        <v>356</v>
      </c>
      <c r="C9" s="530"/>
    </row>
    <row r="10" spans="1:102" s="86" customFormat="1" ht="54.75" customHeight="1" thickBot="1" x14ac:dyDescent="0.25">
      <c r="A10" s="431">
        <v>3</v>
      </c>
      <c r="B10" s="530" t="s">
        <v>207</v>
      </c>
      <c r="C10" s="530"/>
      <c r="D10" s="92"/>
      <c r="E10" s="92"/>
      <c r="F10" s="92"/>
      <c r="G10" s="92"/>
    </row>
    <row r="11" spans="1:102" s="86" customFormat="1" ht="70.5" customHeight="1" thickBot="1" x14ac:dyDescent="0.25">
      <c r="A11" s="431">
        <v>4</v>
      </c>
      <c r="B11" s="530" t="s">
        <v>127</v>
      </c>
      <c r="C11" s="530"/>
    </row>
    <row r="12" spans="1:102" s="86" customFormat="1" ht="39.75" customHeight="1" thickBot="1" x14ac:dyDescent="0.25">
      <c r="A12" s="431">
        <v>5</v>
      </c>
      <c r="B12" s="530" t="s">
        <v>125</v>
      </c>
      <c r="C12" s="530"/>
    </row>
    <row r="13" spans="1:102" s="86" customFormat="1" ht="81" customHeight="1" thickBot="1" x14ac:dyDescent="0.25">
      <c r="A13" s="431">
        <v>6</v>
      </c>
      <c r="B13" s="530" t="s">
        <v>208</v>
      </c>
      <c r="C13" s="530"/>
      <c r="F13" s="99"/>
    </row>
    <row r="14" spans="1:102" s="86" customFormat="1" ht="24.6" customHeight="1" thickBot="1" x14ac:dyDescent="0.25">
      <c r="A14" s="431">
        <v>7</v>
      </c>
      <c r="B14" s="530" t="s">
        <v>209</v>
      </c>
      <c r="C14" s="530"/>
    </row>
    <row r="15" spans="1:102" s="86" customFormat="1" ht="31.5" customHeight="1" thickBot="1" x14ac:dyDescent="0.25">
      <c r="A15" s="431">
        <v>8</v>
      </c>
      <c r="B15" s="530" t="s">
        <v>224</v>
      </c>
      <c r="C15" s="530"/>
      <c r="D15" s="92"/>
      <c r="E15" s="92"/>
      <c r="F15" s="92"/>
      <c r="G15" s="92"/>
    </row>
    <row r="16" spans="1:102" s="86" customFormat="1" ht="74.099999999999994" customHeight="1" thickBot="1" x14ac:dyDescent="0.25">
      <c r="A16" s="431">
        <v>9</v>
      </c>
      <c r="B16" s="530" t="s">
        <v>354</v>
      </c>
      <c r="C16" s="530"/>
      <c r="D16" s="92"/>
      <c r="E16" s="92"/>
      <c r="F16" s="92"/>
      <c r="G16" s="92"/>
    </row>
    <row r="17" spans="1:7" s="86" customFormat="1" ht="23.25" customHeight="1" thickBot="1" x14ac:dyDescent="0.25">
      <c r="A17" s="431">
        <v>10</v>
      </c>
      <c r="B17" s="529" t="s">
        <v>122</v>
      </c>
      <c r="C17" s="529"/>
    </row>
    <row r="18" spans="1:7" s="86" customFormat="1" ht="22.5" customHeight="1" thickBot="1" x14ac:dyDescent="0.25">
      <c r="A18" s="431">
        <v>11</v>
      </c>
      <c r="B18" s="528" t="s">
        <v>223</v>
      </c>
      <c r="C18" s="528"/>
      <c r="D18" s="92"/>
      <c r="E18" s="92"/>
      <c r="F18" s="92"/>
      <c r="G18" s="92"/>
    </row>
    <row r="19" spans="1:7" s="86" customFormat="1" x14ac:dyDescent="0.2">
      <c r="B19" s="99"/>
    </row>
    <row r="20" spans="1:7" s="86" customFormat="1" x14ac:dyDescent="0.2">
      <c r="B20" s="99"/>
    </row>
    <row r="21" spans="1:7" s="86" customFormat="1" x14ac:dyDescent="0.2">
      <c r="B21" s="99"/>
    </row>
    <row r="22" spans="1:7" s="86" customFormat="1" ht="15.75" x14ac:dyDescent="0.2">
      <c r="A22" s="100"/>
      <c r="B22" s="99"/>
    </row>
    <row r="23" spans="1:7" s="86" customFormat="1" x14ac:dyDescent="0.2">
      <c r="B23" s="99"/>
    </row>
    <row r="24" spans="1:7" s="86" customFormat="1" x14ac:dyDescent="0.2">
      <c r="B24" s="99"/>
    </row>
    <row r="25" spans="1:7" s="86" customFormat="1" x14ac:dyDescent="0.2">
      <c r="B25" s="99"/>
    </row>
    <row r="26" spans="1:7" s="86" customFormat="1" x14ac:dyDescent="0.2">
      <c r="B26" s="99"/>
    </row>
    <row r="27" spans="1:7" s="86" customFormat="1" x14ac:dyDescent="0.2">
      <c r="B27" s="99"/>
    </row>
    <row r="28" spans="1:7" s="86" customFormat="1" x14ac:dyDescent="0.2">
      <c r="B28" s="99"/>
    </row>
    <row r="29" spans="1:7" s="86" customFormat="1" x14ac:dyDescent="0.2">
      <c r="B29" s="99"/>
    </row>
    <row r="30" spans="1:7" s="86" customFormat="1" x14ac:dyDescent="0.2">
      <c r="B30" s="99"/>
    </row>
    <row r="31" spans="1:7" s="86" customFormat="1" x14ac:dyDescent="0.2">
      <c r="B31" s="99"/>
    </row>
    <row r="32" spans="1:7" s="86" customFormat="1" x14ac:dyDescent="0.2">
      <c r="B32" s="99"/>
    </row>
    <row r="33" spans="1:2" s="86" customFormat="1" x14ac:dyDescent="0.2">
      <c r="A33" s="101"/>
      <c r="B33" s="99"/>
    </row>
    <row r="34" spans="1:2" s="86" customFormat="1" ht="15.75" x14ac:dyDescent="0.2">
      <c r="A34" s="100"/>
      <c r="B34" s="99"/>
    </row>
  </sheetData>
  <mergeCells count="15">
    <mergeCell ref="A1:B1"/>
    <mergeCell ref="A2:B2"/>
    <mergeCell ref="A3:B3"/>
    <mergeCell ref="A4:B4"/>
    <mergeCell ref="B15:C15"/>
    <mergeCell ref="B9:C9"/>
    <mergeCell ref="B8:C8"/>
    <mergeCell ref="B10:C10"/>
    <mergeCell ref="B11:C11"/>
    <mergeCell ref="B12:C12"/>
    <mergeCell ref="B18:C18"/>
    <mergeCell ref="B17:C17"/>
    <mergeCell ref="B13:C13"/>
    <mergeCell ref="B14:C14"/>
    <mergeCell ref="B16:C16"/>
  </mergeCells>
  <phoneticPr fontId="3" type="noConversion"/>
  <pageMargins left="0.74803149606299213" right="0.74803149606299213" top="0.98425196850393704" bottom="0.98425196850393704" header="0.51181102362204722" footer="0.51181102362204722"/>
  <pageSetup paperSize="9" scale="84" orientation="portrait" r:id="rId1"/>
  <headerFooter alignWithMargins="0">
    <oddHeader>&amp;REskom Holdings SOC Limited
&amp;A</oddHeader>
    <oddFooter>&amp;CPage &amp;P of &amp;N&amp;R&amp;D&amp;L&amp;8&amp;F
&amp;A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551"/>
  <sheetViews>
    <sheetView zoomScale="70" zoomScaleNormal="70" workbookViewId="0">
      <pane xSplit="4" topLeftCell="E1" activePane="topRight" state="frozen"/>
      <selection activeCell="A10" sqref="A10"/>
      <selection pane="topRight" activeCell="E6" sqref="E6"/>
    </sheetView>
  </sheetViews>
  <sheetFormatPr defaultColWidth="9.7109375" defaultRowHeight="14.25" x14ac:dyDescent="0.2"/>
  <cols>
    <col min="1" max="1" width="20.42578125" style="69" customWidth="1"/>
    <col min="2" max="2" width="62" style="303" customWidth="1"/>
    <col min="3" max="4" width="16.42578125" style="308" customWidth="1"/>
    <col min="5" max="5" width="14.42578125" style="308" customWidth="1"/>
    <col min="6" max="6" width="16.140625" style="308" customWidth="1"/>
    <col min="7" max="7" width="15.42578125" style="268" customWidth="1"/>
    <col min="8" max="8" width="15.5703125" style="69" customWidth="1"/>
    <col min="9" max="9" width="15.7109375" style="69" customWidth="1"/>
    <col min="10" max="10" width="16.85546875" style="69" customWidth="1"/>
    <col min="11" max="11" width="17.28515625" style="69" customWidth="1"/>
    <col min="12" max="12" width="16.5703125" style="69" customWidth="1"/>
    <col min="13" max="13" width="14.85546875" style="69" customWidth="1"/>
    <col min="14" max="14" width="18" style="69" customWidth="1"/>
    <col min="15" max="15" width="14.5703125" style="69" customWidth="1"/>
    <col min="16" max="16" width="41.5703125" style="69" customWidth="1"/>
    <col min="17" max="134" width="9.140625" style="69" customWidth="1"/>
    <col min="135" max="135" width="6" style="69" customWidth="1"/>
    <col min="136" max="136" width="11.140625" style="69" customWidth="1"/>
    <col min="137" max="137" width="37.28515625" style="69" customWidth="1"/>
    <col min="138" max="138" width="14.140625" style="69" customWidth="1"/>
    <col min="139" max="140" width="12" style="69" customWidth="1"/>
    <col min="141" max="141" width="17.85546875" style="69" customWidth="1"/>
    <col min="142" max="142" width="15.7109375" style="69" customWidth="1"/>
    <col min="143" max="148" width="0" style="69" hidden="1" customWidth="1"/>
    <col min="149" max="149" width="11.85546875" style="69" customWidth="1"/>
    <col min="150" max="150" width="31.85546875" style="69" customWidth="1"/>
    <col min="151" max="151" width="12.140625" style="69" customWidth="1"/>
    <col min="152" max="152" width="12" style="69" customWidth="1"/>
    <col min="153" max="153" width="12.5703125" style="69" customWidth="1"/>
    <col min="154" max="154" width="12" style="69" customWidth="1"/>
    <col min="155" max="155" width="11.140625" style="69" customWidth="1"/>
    <col min="156" max="157" width="11.7109375" style="69" customWidth="1"/>
    <col min="158" max="158" width="12.5703125" style="69" customWidth="1"/>
    <col min="159" max="159" width="9.7109375" style="69" customWidth="1"/>
    <col min="160" max="160" width="12" style="69" customWidth="1"/>
    <col min="161" max="16384" width="9.7109375" style="69"/>
  </cols>
  <sheetData>
    <row r="1" spans="1:31" s="80" customFormat="1" ht="17.45" customHeight="1" x14ac:dyDescent="0.2">
      <c r="A1" s="432" t="s">
        <v>80</v>
      </c>
      <c r="B1" s="433" t="s">
        <v>885</v>
      </c>
      <c r="C1" s="422"/>
      <c r="D1" s="422"/>
      <c r="E1" s="422"/>
      <c r="F1" s="422"/>
      <c r="H1" s="6"/>
      <c r="I1" s="6"/>
      <c r="J1" s="6"/>
      <c r="K1" s="6"/>
      <c r="L1" s="6"/>
      <c r="M1" s="6"/>
      <c r="N1" s="6"/>
      <c r="O1" s="6"/>
      <c r="P1" s="6"/>
      <c r="Q1" s="6"/>
      <c r="R1" s="6"/>
      <c r="S1" s="6"/>
      <c r="T1" s="6"/>
      <c r="U1" s="6"/>
      <c r="V1" s="6"/>
      <c r="W1" s="6"/>
      <c r="X1" s="6"/>
      <c r="Y1" s="6"/>
      <c r="Z1" s="6"/>
      <c r="AA1" s="6"/>
      <c r="AB1" s="6"/>
      <c r="AC1" s="6"/>
      <c r="AD1" s="6"/>
      <c r="AE1" s="6"/>
    </row>
    <row r="2" spans="1:31" s="80" customFormat="1" ht="41.45" customHeight="1" x14ac:dyDescent="0.2">
      <c r="A2" s="432" t="s">
        <v>81</v>
      </c>
      <c r="B2" s="434" t="s">
        <v>882</v>
      </c>
      <c r="C2" s="422"/>
      <c r="D2" s="422"/>
      <c r="E2" s="422"/>
      <c r="F2" s="422"/>
      <c r="H2" s="6"/>
      <c r="I2" s="6"/>
      <c r="J2" s="6"/>
      <c r="K2" s="6"/>
      <c r="L2" s="6"/>
      <c r="M2" s="6"/>
      <c r="N2" s="6"/>
      <c r="O2" s="6"/>
      <c r="P2" s="6"/>
      <c r="Q2" s="6"/>
      <c r="R2" s="6"/>
      <c r="S2" s="6"/>
      <c r="T2" s="6"/>
      <c r="U2" s="6"/>
      <c r="V2" s="6"/>
      <c r="W2" s="6"/>
      <c r="X2" s="6"/>
      <c r="Y2" s="6"/>
      <c r="Z2" s="6"/>
      <c r="AA2" s="6"/>
      <c r="AB2" s="6"/>
      <c r="AC2" s="6"/>
      <c r="AD2" s="6"/>
      <c r="AE2" s="6"/>
    </row>
    <row r="3" spans="1:31" s="80" customFormat="1" ht="15.75" x14ac:dyDescent="0.2">
      <c r="A3" s="432" t="s">
        <v>82</v>
      </c>
      <c r="B3" s="433">
        <f>'Tender Cover Sheet'!C16</f>
        <v>0</v>
      </c>
      <c r="C3" s="454"/>
      <c r="D3" s="454"/>
      <c r="E3" s="393"/>
      <c r="F3" s="393"/>
      <c r="H3" s="6"/>
      <c r="I3" s="6"/>
      <c r="J3" s="6"/>
      <c r="K3" s="6"/>
      <c r="L3" s="6"/>
      <c r="M3" s="6"/>
      <c r="N3" s="6"/>
      <c r="O3" s="6"/>
      <c r="P3" s="6"/>
      <c r="Q3" s="6"/>
      <c r="R3" s="6"/>
      <c r="S3" s="6"/>
      <c r="T3" s="6"/>
      <c r="U3" s="6"/>
      <c r="V3" s="6"/>
      <c r="W3" s="6"/>
      <c r="X3" s="6"/>
      <c r="Y3" s="6"/>
      <c r="Z3" s="6"/>
      <c r="AA3" s="6"/>
      <c r="AB3" s="6"/>
      <c r="AC3" s="6"/>
      <c r="AD3" s="6"/>
      <c r="AE3" s="6"/>
    </row>
    <row r="4" spans="1:31" s="80" customFormat="1" ht="17.45" customHeight="1" x14ac:dyDescent="0.2">
      <c r="A4" s="432" t="s">
        <v>86</v>
      </c>
      <c r="B4" s="433" t="str">
        <f>'Read Me'!C4</f>
        <v>Main Offer Only</v>
      </c>
      <c r="C4" s="422"/>
      <c r="D4" s="422"/>
      <c r="E4" s="422"/>
      <c r="F4" s="422"/>
      <c r="H4" s="6"/>
      <c r="I4" s="6"/>
      <c r="J4" s="6"/>
      <c r="K4" s="6"/>
      <c r="L4" s="6"/>
      <c r="M4" s="6"/>
      <c r="N4" s="6"/>
      <c r="O4" s="6"/>
      <c r="P4" s="6"/>
      <c r="Q4" s="6"/>
      <c r="R4" s="6"/>
      <c r="S4" s="6"/>
      <c r="T4" s="6"/>
      <c r="U4" s="6"/>
      <c r="V4" s="6"/>
      <c r="W4" s="6"/>
      <c r="X4" s="6"/>
      <c r="Y4" s="6"/>
      <c r="Z4" s="6"/>
      <c r="AA4" s="6"/>
      <c r="AB4" s="6"/>
      <c r="AC4" s="6"/>
      <c r="AD4" s="6"/>
      <c r="AE4" s="6"/>
    </row>
    <row r="5" spans="1:31" s="80" customFormat="1" ht="15" x14ac:dyDescent="0.2">
      <c r="B5" s="301"/>
      <c r="C5" s="331"/>
      <c r="D5" s="331"/>
      <c r="E5" s="331"/>
      <c r="F5" s="331"/>
      <c r="G5" s="290"/>
    </row>
    <row r="6" spans="1:31" ht="18" x14ac:dyDescent="0.2">
      <c r="A6" s="230" t="s">
        <v>244</v>
      </c>
      <c r="B6" s="69"/>
      <c r="C6" s="307"/>
      <c r="D6" s="307"/>
      <c r="E6" s="307"/>
      <c r="F6" s="307"/>
      <c r="G6" s="276"/>
    </row>
    <row r="7" spans="1:31" ht="15" x14ac:dyDescent="0.2">
      <c r="A7" s="229"/>
      <c r="B7" s="69"/>
      <c r="C7" s="331"/>
      <c r="D7" s="331"/>
      <c r="E7" s="331"/>
      <c r="F7" s="331"/>
      <c r="G7" s="276"/>
    </row>
    <row r="8" spans="1:31" ht="18.75" thickBot="1" x14ac:dyDescent="0.25">
      <c r="A8" s="230" t="s">
        <v>113</v>
      </c>
      <c r="B8" s="69"/>
      <c r="C8" s="307"/>
      <c r="D8" s="307"/>
      <c r="E8" s="307"/>
      <c r="F8" s="307"/>
      <c r="G8" s="276"/>
    </row>
    <row r="9" spans="1:31" ht="97.5" customHeight="1" thickBot="1" x14ac:dyDescent="0.25">
      <c r="A9" s="430">
        <v>1</v>
      </c>
      <c r="B9" s="546" t="s">
        <v>337</v>
      </c>
      <c r="C9" s="547"/>
      <c r="G9" s="69"/>
    </row>
    <row r="10" spans="1:31" ht="111.75" customHeight="1" thickBot="1" x14ac:dyDescent="0.25">
      <c r="A10" s="430">
        <v>2</v>
      </c>
      <c r="B10" s="548" t="s">
        <v>257</v>
      </c>
      <c r="C10" s="549"/>
      <c r="G10" s="69"/>
    </row>
    <row r="11" spans="1:31" s="79" customFormat="1" ht="35.450000000000003" customHeight="1" thickBot="1" x14ac:dyDescent="0.25">
      <c r="B11" s="302"/>
      <c r="C11" s="48"/>
      <c r="D11" s="48"/>
      <c r="E11" s="48"/>
      <c r="F11" s="48"/>
      <c r="G11" s="440"/>
    </row>
    <row r="12" spans="1:31" ht="20.45" customHeight="1" thickBot="1" x14ac:dyDescent="0.25">
      <c r="B12" s="490"/>
      <c r="C12" s="491"/>
      <c r="D12" s="491"/>
      <c r="E12" s="538" t="s">
        <v>233</v>
      </c>
      <c r="F12" s="539"/>
      <c r="G12" s="538" t="s">
        <v>265</v>
      </c>
      <c r="H12" s="542"/>
      <c r="I12" s="542"/>
      <c r="J12" s="542"/>
      <c r="K12" s="539"/>
      <c r="L12" s="538" t="s">
        <v>269</v>
      </c>
      <c r="M12" s="542"/>
      <c r="N12" s="542"/>
      <c r="O12" s="550" t="s">
        <v>234</v>
      </c>
      <c r="P12" s="551"/>
    </row>
    <row r="13" spans="1:31" s="79" customFormat="1" ht="80.25" customHeight="1" x14ac:dyDescent="0.2">
      <c r="A13" s="540" t="s">
        <v>319</v>
      </c>
      <c r="B13" s="543" t="s">
        <v>331</v>
      </c>
      <c r="C13" s="536" t="s">
        <v>348</v>
      </c>
      <c r="D13" s="536" t="s">
        <v>259</v>
      </c>
      <c r="E13" s="536" t="s">
        <v>261</v>
      </c>
      <c r="F13" s="536" t="s">
        <v>260</v>
      </c>
      <c r="G13" s="536" t="s">
        <v>345</v>
      </c>
      <c r="H13" s="536" t="s">
        <v>262</v>
      </c>
      <c r="I13" s="536" t="s">
        <v>263</v>
      </c>
      <c r="J13" s="536" t="s">
        <v>323</v>
      </c>
      <c r="K13" s="536" t="s">
        <v>264</v>
      </c>
      <c r="L13" s="536" t="s">
        <v>266</v>
      </c>
      <c r="M13" s="536" t="s">
        <v>267</v>
      </c>
      <c r="N13" s="536" t="s">
        <v>268</v>
      </c>
      <c r="O13" s="536" t="s">
        <v>317</v>
      </c>
      <c r="P13" s="536" t="s">
        <v>318</v>
      </c>
    </row>
    <row r="14" spans="1:31" s="79" customFormat="1" ht="25.15" customHeight="1" x14ac:dyDescent="0.2">
      <c r="A14" s="541"/>
      <c r="B14" s="544"/>
      <c r="C14" s="545"/>
      <c r="D14" s="545"/>
      <c r="E14" s="537"/>
      <c r="F14" s="537"/>
      <c r="G14" s="537"/>
      <c r="H14" s="537"/>
      <c r="I14" s="537"/>
      <c r="J14" s="537"/>
      <c r="K14" s="537"/>
      <c r="L14" s="537"/>
      <c r="M14" s="537"/>
      <c r="N14" s="537"/>
      <c r="O14" s="537"/>
      <c r="P14" s="541"/>
    </row>
    <row r="15" spans="1:31" s="79" customFormat="1" ht="25.15" customHeight="1" x14ac:dyDescent="0.2">
      <c r="A15" s="492">
        <v>4</v>
      </c>
      <c r="B15" s="493"/>
      <c r="C15" s="494"/>
      <c r="D15" s="494"/>
      <c r="E15" s="494"/>
      <c r="F15" s="494"/>
      <c r="G15" s="494"/>
      <c r="H15" s="494"/>
      <c r="I15" s="494"/>
      <c r="J15" s="494"/>
      <c r="K15" s="494"/>
      <c r="L15" s="494"/>
      <c r="M15" s="494"/>
      <c r="N15" s="494"/>
      <c r="O15" s="494"/>
      <c r="P15" s="495"/>
    </row>
    <row r="16" spans="1:31" s="424" customFormat="1" ht="24.95" customHeight="1" x14ac:dyDescent="0.2">
      <c r="A16" s="499"/>
      <c r="B16" s="500"/>
      <c r="C16" s="501"/>
      <c r="D16" s="501"/>
      <c r="E16" s="498"/>
      <c r="F16" s="502"/>
      <c r="G16" s="503"/>
      <c r="H16" s="504"/>
      <c r="I16" s="498"/>
      <c r="J16" s="505"/>
      <c r="K16" s="505"/>
      <c r="L16" s="497"/>
      <c r="M16" s="498"/>
      <c r="N16" s="502"/>
      <c r="O16" s="498"/>
      <c r="P16" s="497"/>
    </row>
    <row r="17" spans="1:16" s="424" customFormat="1" ht="24.95" customHeight="1" x14ac:dyDescent="0.2">
      <c r="A17" s="496" t="s">
        <v>349</v>
      </c>
      <c r="B17" s="506"/>
      <c r="C17" s="501"/>
      <c r="D17" s="501"/>
      <c r="E17" s="498"/>
      <c r="F17" s="502"/>
      <c r="G17" s="503"/>
      <c r="H17" s="504"/>
      <c r="I17" s="498"/>
      <c r="J17" s="505"/>
      <c r="K17" s="505"/>
      <c r="L17" s="497"/>
      <c r="M17" s="498"/>
      <c r="N17" s="502"/>
      <c r="O17" s="498"/>
      <c r="P17" s="497"/>
    </row>
    <row r="18" spans="1:16" s="424" customFormat="1" ht="24.95" customHeight="1" x14ac:dyDescent="0.2">
      <c r="A18" s="496">
        <v>1</v>
      </c>
      <c r="B18" s="506" t="s">
        <v>357</v>
      </c>
      <c r="C18" s="501" t="s">
        <v>358</v>
      </c>
      <c r="D18" s="501">
        <v>1</v>
      </c>
      <c r="E18" s="498"/>
      <c r="F18" s="502">
        <f t="shared" ref="F18:F81" si="0">E18*D18</f>
        <v>0</v>
      </c>
      <c r="G18" s="503" t="s">
        <v>211</v>
      </c>
      <c r="H18" s="504">
        <f>IF(G18&lt;&gt;"",VLOOKUP(G18,'5.1.4 Exchange Rates'!$C$23:$D$37,2,FALSE),"")</f>
        <v>1</v>
      </c>
      <c r="I18" s="498"/>
      <c r="J18" s="505">
        <f t="shared" ref="J18:J81" si="1">D18*I18</f>
        <v>0</v>
      </c>
      <c r="K18" s="505">
        <f t="shared" ref="K18:K81" si="2">D18*H18*I18</f>
        <v>0</v>
      </c>
      <c r="L18" s="497">
        <f t="shared" ref="L18:L81" si="3">K18+F18</f>
        <v>0</v>
      </c>
      <c r="M18" s="498">
        <f t="shared" ref="M18:M81" si="4">L18*15%</f>
        <v>0</v>
      </c>
      <c r="N18" s="502">
        <f t="shared" ref="N18:N81" si="5">L18+M18</f>
        <v>0</v>
      </c>
      <c r="O18" s="498"/>
      <c r="P18" s="497" t="str">
        <f>IF(O18="","Fixed",VLOOKUP(O18,'5.1.2 CPA Formulae'!$B$9:$E$19,2,FALSE))</f>
        <v>Fixed</v>
      </c>
    </row>
    <row r="19" spans="1:16" s="424" customFormat="1" ht="24.95" customHeight="1" x14ac:dyDescent="0.2">
      <c r="A19" s="496">
        <v>2</v>
      </c>
      <c r="B19" s="506" t="s">
        <v>359</v>
      </c>
      <c r="C19" s="501" t="s">
        <v>358</v>
      </c>
      <c r="D19" s="501">
        <v>1</v>
      </c>
      <c r="E19" s="498"/>
      <c r="F19" s="502">
        <f t="shared" si="0"/>
        <v>0</v>
      </c>
      <c r="G19" s="503" t="s">
        <v>211</v>
      </c>
      <c r="H19" s="504">
        <f>IF(G19&lt;&gt;"",VLOOKUP(G19,'5.1.4 Exchange Rates'!$C$23:$D$37,2,FALSE),"")</f>
        <v>1</v>
      </c>
      <c r="I19" s="498"/>
      <c r="J19" s="505">
        <f t="shared" si="1"/>
        <v>0</v>
      </c>
      <c r="K19" s="505">
        <f t="shared" si="2"/>
        <v>0</v>
      </c>
      <c r="L19" s="497">
        <f t="shared" si="3"/>
        <v>0</v>
      </c>
      <c r="M19" s="498">
        <f t="shared" si="4"/>
        <v>0</v>
      </c>
      <c r="N19" s="502">
        <f t="shared" si="5"/>
        <v>0</v>
      </c>
      <c r="O19" s="498"/>
      <c r="P19" s="497" t="str">
        <f>IF(O19="","Fixed",VLOOKUP(O19,'5.1.2 CPA Formulae'!$B$9:$E$19,2,FALSE))</f>
        <v>Fixed</v>
      </c>
    </row>
    <row r="20" spans="1:16" s="424" customFormat="1" ht="24.95" customHeight="1" x14ac:dyDescent="0.2">
      <c r="A20" s="496">
        <v>3</v>
      </c>
      <c r="B20" s="506" t="s">
        <v>360</v>
      </c>
      <c r="C20" s="501" t="s">
        <v>358</v>
      </c>
      <c r="D20" s="501">
        <v>1</v>
      </c>
      <c r="E20" s="498"/>
      <c r="F20" s="502">
        <f t="shared" si="0"/>
        <v>0</v>
      </c>
      <c r="G20" s="503" t="s">
        <v>211</v>
      </c>
      <c r="H20" s="504">
        <f>IF(G20&lt;&gt;"",VLOOKUP(G20,'5.1.4 Exchange Rates'!$C$23:$D$37,2,FALSE),"")</f>
        <v>1</v>
      </c>
      <c r="I20" s="498"/>
      <c r="J20" s="505">
        <f t="shared" si="1"/>
        <v>0</v>
      </c>
      <c r="K20" s="505">
        <f t="shared" si="2"/>
        <v>0</v>
      </c>
      <c r="L20" s="497">
        <f t="shared" si="3"/>
        <v>0</v>
      </c>
      <c r="M20" s="498">
        <f t="shared" si="4"/>
        <v>0</v>
      </c>
      <c r="N20" s="502">
        <f t="shared" si="5"/>
        <v>0</v>
      </c>
      <c r="O20" s="498"/>
      <c r="P20" s="497" t="str">
        <f>IF(O20="","Fixed",VLOOKUP(O20,'5.1.2 CPA Formulae'!$B$9:$E$19,2,FALSE))</f>
        <v>Fixed</v>
      </c>
    </row>
    <row r="21" spans="1:16" s="424" customFormat="1" ht="24.95" customHeight="1" x14ac:dyDescent="0.2">
      <c r="A21" s="496">
        <v>4</v>
      </c>
      <c r="B21" s="506" t="s">
        <v>361</v>
      </c>
      <c r="C21" s="501" t="s">
        <v>358</v>
      </c>
      <c r="D21" s="501">
        <v>1</v>
      </c>
      <c r="E21" s="498"/>
      <c r="F21" s="502">
        <f t="shared" si="0"/>
        <v>0</v>
      </c>
      <c r="G21" s="503" t="s">
        <v>211</v>
      </c>
      <c r="H21" s="504">
        <f>IF(G21&lt;&gt;"",VLOOKUP(G21,'5.1.4 Exchange Rates'!$C$23:$D$37,2,FALSE),"")</f>
        <v>1</v>
      </c>
      <c r="I21" s="498"/>
      <c r="J21" s="505">
        <f t="shared" si="1"/>
        <v>0</v>
      </c>
      <c r="K21" s="505">
        <f t="shared" si="2"/>
        <v>0</v>
      </c>
      <c r="L21" s="497">
        <f t="shared" si="3"/>
        <v>0</v>
      </c>
      <c r="M21" s="498">
        <f t="shared" si="4"/>
        <v>0</v>
      </c>
      <c r="N21" s="502">
        <f t="shared" si="5"/>
        <v>0</v>
      </c>
      <c r="O21" s="498"/>
      <c r="P21" s="497" t="str">
        <f>IF(O21="","Fixed",VLOOKUP(O21,'5.1.2 CPA Formulae'!$B$9:$E$19,2,FALSE))</f>
        <v>Fixed</v>
      </c>
    </row>
    <row r="22" spans="1:16" s="424" customFormat="1" ht="24.95" customHeight="1" x14ac:dyDescent="0.2">
      <c r="A22" s="496">
        <v>5</v>
      </c>
      <c r="B22" s="506" t="s">
        <v>362</v>
      </c>
      <c r="C22" s="501" t="s">
        <v>358</v>
      </c>
      <c r="D22" s="501">
        <v>1</v>
      </c>
      <c r="E22" s="498"/>
      <c r="F22" s="502">
        <f t="shared" si="0"/>
        <v>0</v>
      </c>
      <c r="G22" s="503" t="s">
        <v>211</v>
      </c>
      <c r="H22" s="504">
        <f>IF(G22&lt;&gt;"",VLOOKUP(G22,'5.1.4 Exchange Rates'!$C$23:$D$37,2,FALSE),"")</f>
        <v>1</v>
      </c>
      <c r="I22" s="498"/>
      <c r="J22" s="505">
        <f t="shared" si="1"/>
        <v>0</v>
      </c>
      <c r="K22" s="505">
        <f t="shared" si="2"/>
        <v>0</v>
      </c>
      <c r="L22" s="497">
        <f t="shared" si="3"/>
        <v>0</v>
      </c>
      <c r="M22" s="498">
        <f t="shared" si="4"/>
        <v>0</v>
      </c>
      <c r="N22" s="502">
        <f t="shared" si="5"/>
        <v>0</v>
      </c>
      <c r="O22" s="498"/>
      <c r="P22" s="497" t="str">
        <f>IF(O22="","Fixed",VLOOKUP(O22,'5.1.2 CPA Formulae'!$B$9:$E$19,2,FALSE))</f>
        <v>Fixed</v>
      </c>
    </row>
    <row r="23" spans="1:16" s="424" customFormat="1" ht="24.95" customHeight="1" x14ac:dyDescent="0.2">
      <c r="A23" s="496">
        <v>6</v>
      </c>
      <c r="B23" s="506" t="s">
        <v>363</v>
      </c>
      <c r="C23" s="501" t="s">
        <v>358</v>
      </c>
      <c r="D23" s="501">
        <v>1</v>
      </c>
      <c r="E23" s="498"/>
      <c r="F23" s="502">
        <f t="shared" si="0"/>
        <v>0</v>
      </c>
      <c r="G23" s="503" t="s">
        <v>211</v>
      </c>
      <c r="H23" s="504">
        <f>IF(G23&lt;&gt;"",VLOOKUP(G23,'5.1.4 Exchange Rates'!$C$23:$D$37,2,FALSE),"")</f>
        <v>1</v>
      </c>
      <c r="I23" s="498"/>
      <c r="J23" s="505">
        <f t="shared" si="1"/>
        <v>0</v>
      </c>
      <c r="K23" s="505">
        <f t="shared" si="2"/>
        <v>0</v>
      </c>
      <c r="L23" s="497">
        <f t="shared" si="3"/>
        <v>0</v>
      </c>
      <c r="M23" s="498">
        <f t="shared" si="4"/>
        <v>0</v>
      </c>
      <c r="N23" s="502">
        <f t="shared" si="5"/>
        <v>0</v>
      </c>
      <c r="O23" s="498"/>
      <c r="P23" s="497" t="str">
        <f>IF(O23="","Fixed",VLOOKUP(O23,'5.1.2 CPA Formulae'!$B$9:$E$19,2,FALSE))</f>
        <v>Fixed</v>
      </c>
    </row>
    <row r="24" spans="1:16" s="424" customFormat="1" ht="24.95" customHeight="1" x14ac:dyDescent="0.2">
      <c r="A24" s="496">
        <v>7</v>
      </c>
      <c r="B24" s="506" t="s">
        <v>364</v>
      </c>
      <c r="C24" s="501" t="s">
        <v>358</v>
      </c>
      <c r="D24" s="501">
        <v>1</v>
      </c>
      <c r="E24" s="498"/>
      <c r="F24" s="502">
        <f t="shared" si="0"/>
        <v>0</v>
      </c>
      <c r="G24" s="503" t="s">
        <v>211</v>
      </c>
      <c r="H24" s="504">
        <f>IF(G24&lt;&gt;"",VLOOKUP(G24,'5.1.4 Exchange Rates'!$C$23:$D$37,2,FALSE),"")</f>
        <v>1</v>
      </c>
      <c r="I24" s="498"/>
      <c r="J24" s="505">
        <f t="shared" si="1"/>
        <v>0</v>
      </c>
      <c r="K24" s="505">
        <f t="shared" si="2"/>
        <v>0</v>
      </c>
      <c r="L24" s="497">
        <f t="shared" si="3"/>
        <v>0</v>
      </c>
      <c r="M24" s="498">
        <f t="shared" si="4"/>
        <v>0</v>
      </c>
      <c r="N24" s="502">
        <f t="shared" si="5"/>
        <v>0</v>
      </c>
      <c r="O24" s="498"/>
      <c r="P24" s="497" t="str">
        <f>IF(O24="","Fixed",VLOOKUP(O24,'5.1.2 CPA Formulae'!$B$9:$E$19,2,FALSE))</f>
        <v>Fixed</v>
      </c>
    </row>
    <row r="25" spans="1:16" s="424" customFormat="1" ht="24.95" customHeight="1" x14ac:dyDescent="0.2">
      <c r="A25" s="496">
        <v>8</v>
      </c>
      <c r="B25" s="506" t="s">
        <v>365</v>
      </c>
      <c r="C25" s="501" t="s">
        <v>358</v>
      </c>
      <c r="D25" s="501">
        <v>1</v>
      </c>
      <c r="E25" s="498"/>
      <c r="F25" s="502">
        <f t="shared" si="0"/>
        <v>0</v>
      </c>
      <c r="G25" s="503" t="s">
        <v>211</v>
      </c>
      <c r="H25" s="504">
        <f>IF(G25&lt;&gt;"",VLOOKUP(G25,'5.1.4 Exchange Rates'!$C$23:$D$37,2,FALSE),"")</f>
        <v>1</v>
      </c>
      <c r="I25" s="498"/>
      <c r="J25" s="505">
        <f t="shared" si="1"/>
        <v>0</v>
      </c>
      <c r="K25" s="505">
        <f t="shared" si="2"/>
        <v>0</v>
      </c>
      <c r="L25" s="497">
        <f t="shared" si="3"/>
        <v>0</v>
      </c>
      <c r="M25" s="498">
        <f t="shared" si="4"/>
        <v>0</v>
      </c>
      <c r="N25" s="502">
        <f t="shared" si="5"/>
        <v>0</v>
      </c>
      <c r="O25" s="498"/>
      <c r="P25" s="497" t="str">
        <f>IF(O25="","Fixed",VLOOKUP(O25,'5.1.2 CPA Formulae'!$B$9:$E$19,2,FALSE))</f>
        <v>Fixed</v>
      </c>
    </row>
    <row r="26" spans="1:16" s="424" customFormat="1" ht="24.95" customHeight="1" x14ac:dyDescent="0.2">
      <c r="A26" s="496">
        <v>9</v>
      </c>
      <c r="B26" s="506" t="s">
        <v>366</v>
      </c>
      <c r="C26" s="501" t="s">
        <v>358</v>
      </c>
      <c r="D26" s="501">
        <v>1</v>
      </c>
      <c r="E26" s="498"/>
      <c r="F26" s="502">
        <f t="shared" si="0"/>
        <v>0</v>
      </c>
      <c r="G26" s="503" t="s">
        <v>211</v>
      </c>
      <c r="H26" s="504">
        <f>IF(G26&lt;&gt;"",VLOOKUP(G26,'5.1.4 Exchange Rates'!$C$23:$D$37,2,FALSE),"")</f>
        <v>1</v>
      </c>
      <c r="I26" s="498"/>
      <c r="J26" s="505">
        <f t="shared" si="1"/>
        <v>0</v>
      </c>
      <c r="K26" s="505">
        <f t="shared" si="2"/>
        <v>0</v>
      </c>
      <c r="L26" s="497">
        <f t="shared" si="3"/>
        <v>0</v>
      </c>
      <c r="M26" s="498">
        <f t="shared" si="4"/>
        <v>0</v>
      </c>
      <c r="N26" s="502">
        <f t="shared" si="5"/>
        <v>0</v>
      </c>
      <c r="O26" s="498"/>
      <c r="P26" s="497" t="str">
        <f>IF(O26="","Fixed",VLOOKUP(O26,'5.1.2 CPA Formulae'!$B$9:$E$19,2,FALSE))</f>
        <v>Fixed</v>
      </c>
    </row>
    <row r="27" spans="1:16" s="424" customFormat="1" ht="24.95" customHeight="1" x14ac:dyDescent="0.2">
      <c r="A27" s="496">
        <v>10</v>
      </c>
      <c r="B27" s="506" t="s">
        <v>367</v>
      </c>
      <c r="C27" s="501" t="s">
        <v>358</v>
      </c>
      <c r="D27" s="501">
        <v>1</v>
      </c>
      <c r="E27" s="498"/>
      <c r="F27" s="502">
        <f t="shared" si="0"/>
        <v>0</v>
      </c>
      <c r="G27" s="503" t="s">
        <v>211</v>
      </c>
      <c r="H27" s="504">
        <f>IF(G27&lt;&gt;"",VLOOKUP(G27,'5.1.4 Exchange Rates'!$C$23:$D$37,2,FALSE),"")</f>
        <v>1</v>
      </c>
      <c r="I27" s="498"/>
      <c r="J27" s="505">
        <f t="shared" si="1"/>
        <v>0</v>
      </c>
      <c r="K27" s="505">
        <f t="shared" si="2"/>
        <v>0</v>
      </c>
      <c r="L27" s="497">
        <f t="shared" si="3"/>
        <v>0</v>
      </c>
      <c r="M27" s="498">
        <f t="shared" si="4"/>
        <v>0</v>
      </c>
      <c r="N27" s="502">
        <f t="shared" si="5"/>
        <v>0</v>
      </c>
      <c r="O27" s="498"/>
      <c r="P27" s="497" t="str">
        <f>IF(O27="","Fixed",VLOOKUP(O27,'5.1.2 CPA Formulae'!$B$9:$E$19,2,FALSE))</f>
        <v>Fixed</v>
      </c>
    </row>
    <row r="28" spans="1:16" s="424" customFormat="1" ht="24.95" customHeight="1" x14ac:dyDescent="0.2">
      <c r="A28" s="496">
        <v>11</v>
      </c>
      <c r="B28" s="506" t="s">
        <v>368</v>
      </c>
      <c r="C28" s="501" t="s">
        <v>358</v>
      </c>
      <c r="D28" s="501">
        <v>1</v>
      </c>
      <c r="E28" s="498"/>
      <c r="F28" s="502">
        <f t="shared" si="0"/>
        <v>0</v>
      </c>
      <c r="G28" s="503" t="s">
        <v>211</v>
      </c>
      <c r="H28" s="504">
        <f>IF(G28&lt;&gt;"",VLOOKUP(G28,'5.1.4 Exchange Rates'!$C$23:$D$37,2,FALSE),"")</f>
        <v>1</v>
      </c>
      <c r="I28" s="498"/>
      <c r="J28" s="505">
        <f t="shared" si="1"/>
        <v>0</v>
      </c>
      <c r="K28" s="505">
        <f t="shared" si="2"/>
        <v>0</v>
      </c>
      <c r="L28" s="497">
        <f t="shared" si="3"/>
        <v>0</v>
      </c>
      <c r="M28" s="498">
        <f t="shared" si="4"/>
        <v>0</v>
      </c>
      <c r="N28" s="502">
        <f t="shared" si="5"/>
        <v>0</v>
      </c>
      <c r="O28" s="498"/>
      <c r="P28" s="497" t="str">
        <f>IF(O28="","Fixed",VLOOKUP(O28,'5.1.2 CPA Formulae'!$B$9:$E$19,2,FALSE))</f>
        <v>Fixed</v>
      </c>
    </row>
    <row r="29" spans="1:16" s="424" customFormat="1" ht="24.95" customHeight="1" x14ac:dyDescent="0.2">
      <c r="A29" s="496">
        <v>12</v>
      </c>
      <c r="B29" s="506" t="s">
        <v>369</v>
      </c>
      <c r="C29" s="501" t="s">
        <v>358</v>
      </c>
      <c r="D29" s="501">
        <v>1</v>
      </c>
      <c r="E29" s="498"/>
      <c r="F29" s="502">
        <f t="shared" si="0"/>
        <v>0</v>
      </c>
      <c r="G29" s="503" t="s">
        <v>211</v>
      </c>
      <c r="H29" s="504">
        <f>IF(G29&lt;&gt;"",VLOOKUP(G29,'5.1.4 Exchange Rates'!$C$23:$D$37,2,FALSE),"")</f>
        <v>1</v>
      </c>
      <c r="I29" s="498"/>
      <c r="J29" s="505">
        <f t="shared" si="1"/>
        <v>0</v>
      </c>
      <c r="K29" s="505">
        <f t="shared" si="2"/>
        <v>0</v>
      </c>
      <c r="L29" s="497">
        <f t="shared" si="3"/>
        <v>0</v>
      </c>
      <c r="M29" s="498">
        <f t="shared" si="4"/>
        <v>0</v>
      </c>
      <c r="N29" s="502">
        <f t="shared" si="5"/>
        <v>0</v>
      </c>
      <c r="O29" s="498"/>
      <c r="P29" s="497" t="str">
        <f>IF(O29="","Fixed",VLOOKUP(O29,'5.1.2 CPA Formulae'!$B$9:$E$19,2,FALSE))</f>
        <v>Fixed</v>
      </c>
    </row>
    <row r="30" spans="1:16" s="424" customFormat="1" ht="24.95" customHeight="1" x14ac:dyDescent="0.2">
      <c r="A30" s="496">
        <v>13</v>
      </c>
      <c r="B30" s="506" t="s">
        <v>370</v>
      </c>
      <c r="C30" s="501" t="s">
        <v>358</v>
      </c>
      <c r="D30" s="501">
        <v>1</v>
      </c>
      <c r="E30" s="498"/>
      <c r="F30" s="502">
        <f t="shared" si="0"/>
        <v>0</v>
      </c>
      <c r="G30" s="503" t="s">
        <v>211</v>
      </c>
      <c r="H30" s="504">
        <f>IF(G30&lt;&gt;"",VLOOKUP(G30,'5.1.4 Exchange Rates'!$C$23:$D$37,2,FALSE),"")</f>
        <v>1</v>
      </c>
      <c r="I30" s="498"/>
      <c r="J30" s="505">
        <f t="shared" si="1"/>
        <v>0</v>
      </c>
      <c r="K30" s="505">
        <f t="shared" si="2"/>
        <v>0</v>
      </c>
      <c r="L30" s="497">
        <f t="shared" si="3"/>
        <v>0</v>
      </c>
      <c r="M30" s="498">
        <f t="shared" si="4"/>
        <v>0</v>
      </c>
      <c r="N30" s="502">
        <f t="shared" si="5"/>
        <v>0</v>
      </c>
      <c r="O30" s="498"/>
      <c r="P30" s="497" t="str">
        <f>IF(O30="","Fixed",VLOOKUP(O30,'5.1.2 CPA Formulae'!$B$9:$E$19,2,FALSE))</f>
        <v>Fixed</v>
      </c>
    </row>
    <row r="31" spans="1:16" s="424" customFormat="1" ht="24.95" customHeight="1" x14ac:dyDescent="0.2">
      <c r="A31" s="496">
        <v>14</v>
      </c>
      <c r="B31" s="506" t="s">
        <v>371</v>
      </c>
      <c r="C31" s="501" t="s">
        <v>358</v>
      </c>
      <c r="D31" s="501">
        <v>1</v>
      </c>
      <c r="E31" s="498"/>
      <c r="F31" s="502">
        <f t="shared" si="0"/>
        <v>0</v>
      </c>
      <c r="G31" s="503" t="s">
        <v>211</v>
      </c>
      <c r="H31" s="504">
        <f>IF(G31&lt;&gt;"",VLOOKUP(G31,'5.1.4 Exchange Rates'!$C$23:$D$37,2,FALSE),"")</f>
        <v>1</v>
      </c>
      <c r="I31" s="498"/>
      <c r="J31" s="505">
        <f t="shared" si="1"/>
        <v>0</v>
      </c>
      <c r="K31" s="505">
        <f t="shared" si="2"/>
        <v>0</v>
      </c>
      <c r="L31" s="497">
        <f t="shared" si="3"/>
        <v>0</v>
      </c>
      <c r="M31" s="498">
        <f t="shared" si="4"/>
        <v>0</v>
      </c>
      <c r="N31" s="502">
        <f t="shared" si="5"/>
        <v>0</v>
      </c>
      <c r="O31" s="498"/>
      <c r="P31" s="497" t="str">
        <f>IF(O31="","Fixed",VLOOKUP(O31,'5.1.2 CPA Formulae'!$B$9:$E$19,2,FALSE))</f>
        <v>Fixed</v>
      </c>
    </row>
    <row r="32" spans="1:16" s="424" customFormat="1" ht="24.95" customHeight="1" x14ac:dyDescent="0.2">
      <c r="A32" s="496">
        <v>15</v>
      </c>
      <c r="B32" s="506" t="s">
        <v>372</v>
      </c>
      <c r="C32" s="501" t="s">
        <v>358</v>
      </c>
      <c r="D32" s="501">
        <v>1</v>
      </c>
      <c r="E32" s="498"/>
      <c r="F32" s="502">
        <f t="shared" si="0"/>
        <v>0</v>
      </c>
      <c r="G32" s="503" t="s">
        <v>211</v>
      </c>
      <c r="H32" s="504">
        <f>IF(G32&lt;&gt;"",VLOOKUP(G32,'5.1.4 Exchange Rates'!$C$23:$D$37,2,FALSE),"")</f>
        <v>1</v>
      </c>
      <c r="I32" s="498"/>
      <c r="J32" s="505">
        <f t="shared" si="1"/>
        <v>0</v>
      </c>
      <c r="K32" s="505">
        <f t="shared" si="2"/>
        <v>0</v>
      </c>
      <c r="L32" s="497">
        <f t="shared" si="3"/>
        <v>0</v>
      </c>
      <c r="M32" s="498">
        <f t="shared" si="4"/>
        <v>0</v>
      </c>
      <c r="N32" s="502">
        <f t="shared" si="5"/>
        <v>0</v>
      </c>
      <c r="O32" s="498"/>
      <c r="P32" s="497" t="str">
        <f>IF(O32="","Fixed",VLOOKUP(O32,'5.1.2 CPA Formulae'!$B$9:$E$19,2,FALSE))</f>
        <v>Fixed</v>
      </c>
    </row>
    <row r="33" spans="1:16" s="424" customFormat="1" ht="24.95" customHeight="1" x14ac:dyDescent="0.2">
      <c r="A33" s="496">
        <v>16</v>
      </c>
      <c r="B33" s="506" t="s">
        <v>373</v>
      </c>
      <c r="C33" s="501" t="s">
        <v>358</v>
      </c>
      <c r="D33" s="501">
        <v>1</v>
      </c>
      <c r="E33" s="498"/>
      <c r="F33" s="502">
        <f t="shared" si="0"/>
        <v>0</v>
      </c>
      <c r="G33" s="503" t="s">
        <v>211</v>
      </c>
      <c r="H33" s="504">
        <f>IF(G33&lt;&gt;"",VLOOKUP(G33,'5.1.4 Exchange Rates'!$C$23:$D$37,2,FALSE),"")</f>
        <v>1</v>
      </c>
      <c r="I33" s="498"/>
      <c r="J33" s="505">
        <f t="shared" si="1"/>
        <v>0</v>
      </c>
      <c r="K33" s="505">
        <f t="shared" si="2"/>
        <v>0</v>
      </c>
      <c r="L33" s="497">
        <f t="shared" si="3"/>
        <v>0</v>
      </c>
      <c r="M33" s="498">
        <f t="shared" si="4"/>
        <v>0</v>
      </c>
      <c r="N33" s="502">
        <f t="shared" si="5"/>
        <v>0</v>
      </c>
      <c r="O33" s="498"/>
      <c r="P33" s="497" t="str">
        <f>IF(O33="","Fixed",VLOOKUP(O33,'5.1.2 CPA Formulae'!$B$9:$E$19,2,FALSE))</f>
        <v>Fixed</v>
      </c>
    </row>
    <row r="34" spans="1:16" s="424" customFormat="1" ht="24.95" customHeight="1" x14ac:dyDescent="0.2">
      <c r="A34" s="496">
        <v>17</v>
      </c>
      <c r="B34" s="506" t="s">
        <v>374</v>
      </c>
      <c r="C34" s="501" t="s">
        <v>358</v>
      </c>
      <c r="D34" s="501">
        <v>1</v>
      </c>
      <c r="E34" s="498"/>
      <c r="F34" s="502">
        <f t="shared" si="0"/>
        <v>0</v>
      </c>
      <c r="G34" s="503" t="s">
        <v>211</v>
      </c>
      <c r="H34" s="504">
        <f>IF(G34&lt;&gt;"",VLOOKUP(G34,'5.1.4 Exchange Rates'!$C$23:$D$37,2,FALSE),"")</f>
        <v>1</v>
      </c>
      <c r="I34" s="498"/>
      <c r="J34" s="505">
        <f t="shared" si="1"/>
        <v>0</v>
      </c>
      <c r="K34" s="505">
        <f t="shared" si="2"/>
        <v>0</v>
      </c>
      <c r="L34" s="497">
        <f t="shared" si="3"/>
        <v>0</v>
      </c>
      <c r="M34" s="498">
        <f t="shared" si="4"/>
        <v>0</v>
      </c>
      <c r="N34" s="502">
        <f t="shared" si="5"/>
        <v>0</v>
      </c>
      <c r="O34" s="498"/>
      <c r="P34" s="497" t="str">
        <f>IF(O34="","Fixed",VLOOKUP(O34,'5.1.2 CPA Formulae'!$B$9:$E$19,2,FALSE))</f>
        <v>Fixed</v>
      </c>
    </row>
    <row r="35" spans="1:16" s="424" customFormat="1" ht="24.95" customHeight="1" x14ac:dyDescent="0.2">
      <c r="A35" s="496">
        <v>18</v>
      </c>
      <c r="B35" s="506" t="s">
        <v>375</v>
      </c>
      <c r="C35" s="501" t="s">
        <v>358</v>
      </c>
      <c r="D35" s="501">
        <v>1</v>
      </c>
      <c r="E35" s="498"/>
      <c r="F35" s="502">
        <f t="shared" si="0"/>
        <v>0</v>
      </c>
      <c r="G35" s="503" t="s">
        <v>211</v>
      </c>
      <c r="H35" s="504">
        <f>IF(G35&lt;&gt;"",VLOOKUP(G35,'5.1.4 Exchange Rates'!$C$23:$D$37,2,FALSE),"")</f>
        <v>1</v>
      </c>
      <c r="I35" s="498"/>
      <c r="J35" s="505">
        <f t="shared" si="1"/>
        <v>0</v>
      </c>
      <c r="K35" s="505">
        <f t="shared" si="2"/>
        <v>0</v>
      </c>
      <c r="L35" s="497">
        <f t="shared" si="3"/>
        <v>0</v>
      </c>
      <c r="M35" s="498">
        <f t="shared" si="4"/>
        <v>0</v>
      </c>
      <c r="N35" s="502">
        <f t="shared" si="5"/>
        <v>0</v>
      </c>
      <c r="O35" s="498"/>
      <c r="P35" s="497" t="str">
        <f>IF(O35="","Fixed",VLOOKUP(O35,'5.1.2 CPA Formulae'!$B$9:$E$19,2,FALSE))</f>
        <v>Fixed</v>
      </c>
    </row>
    <row r="36" spans="1:16" s="424" customFormat="1" ht="24.95" customHeight="1" x14ac:dyDescent="0.2">
      <c r="A36" s="496">
        <v>19</v>
      </c>
      <c r="B36" s="506" t="s">
        <v>376</v>
      </c>
      <c r="C36" s="501" t="s">
        <v>358</v>
      </c>
      <c r="D36" s="501">
        <v>1</v>
      </c>
      <c r="E36" s="498"/>
      <c r="F36" s="502">
        <f t="shared" si="0"/>
        <v>0</v>
      </c>
      <c r="G36" s="503" t="s">
        <v>211</v>
      </c>
      <c r="H36" s="504">
        <f>IF(G36&lt;&gt;"",VLOOKUP(G36,'5.1.4 Exchange Rates'!$C$23:$D$37,2,FALSE),"")</f>
        <v>1</v>
      </c>
      <c r="I36" s="498"/>
      <c r="J36" s="505">
        <f t="shared" si="1"/>
        <v>0</v>
      </c>
      <c r="K36" s="505">
        <f t="shared" si="2"/>
        <v>0</v>
      </c>
      <c r="L36" s="497">
        <f t="shared" si="3"/>
        <v>0</v>
      </c>
      <c r="M36" s="498">
        <f t="shared" si="4"/>
        <v>0</v>
      </c>
      <c r="N36" s="502">
        <f t="shared" si="5"/>
        <v>0</v>
      </c>
      <c r="O36" s="498"/>
      <c r="P36" s="497" t="str">
        <f>IF(O36="","Fixed",VLOOKUP(O36,'5.1.2 CPA Formulae'!$B$9:$E$19,2,FALSE))</f>
        <v>Fixed</v>
      </c>
    </row>
    <row r="37" spans="1:16" s="424" customFormat="1" ht="24.95" customHeight="1" x14ac:dyDescent="0.2">
      <c r="A37" s="496">
        <v>20</v>
      </c>
      <c r="B37" s="506" t="s">
        <v>377</v>
      </c>
      <c r="C37" s="501" t="s">
        <v>358</v>
      </c>
      <c r="D37" s="501">
        <v>1</v>
      </c>
      <c r="E37" s="498"/>
      <c r="F37" s="502">
        <f t="shared" si="0"/>
        <v>0</v>
      </c>
      <c r="G37" s="503" t="s">
        <v>211</v>
      </c>
      <c r="H37" s="504">
        <f>IF(G37&lt;&gt;"",VLOOKUP(G37,'5.1.4 Exchange Rates'!$C$23:$D$37,2,FALSE),"")</f>
        <v>1</v>
      </c>
      <c r="I37" s="498"/>
      <c r="J37" s="505">
        <f t="shared" si="1"/>
        <v>0</v>
      </c>
      <c r="K37" s="505">
        <f t="shared" si="2"/>
        <v>0</v>
      </c>
      <c r="L37" s="497">
        <f t="shared" si="3"/>
        <v>0</v>
      </c>
      <c r="M37" s="498">
        <f t="shared" si="4"/>
        <v>0</v>
      </c>
      <c r="N37" s="502">
        <f t="shared" si="5"/>
        <v>0</v>
      </c>
      <c r="O37" s="498"/>
      <c r="P37" s="497" t="str">
        <f>IF(O37="","Fixed",VLOOKUP(O37,'5.1.2 CPA Formulae'!$B$9:$E$19,2,FALSE))</f>
        <v>Fixed</v>
      </c>
    </row>
    <row r="38" spans="1:16" s="424" customFormat="1" ht="24.95" customHeight="1" x14ac:dyDescent="0.2">
      <c r="A38" s="496">
        <v>21</v>
      </c>
      <c r="B38" s="506" t="s">
        <v>378</v>
      </c>
      <c r="C38" s="501" t="s">
        <v>358</v>
      </c>
      <c r="D38" s="501">
        <v>1</v>
      </c>
      <c r="E38" s="498"/>
      <c r="F38" s="502">
        <f t="shared" si="0"/>
        <v>0</v>
      </c>
      <c r="G38" s="503" t="s">
        <v>211</v>
      </c>
      <c r="H38" s="504">
        <f>IF(G38&lt;&gt;"",VLOOKUP(G38,'5.1.4 Exchange Rates'!$C$23:$D$37,2,FALSE),"")</f>
        <v>1</v>
      </c>
      <c r="I38" s="498"/>
      <c r="J38" s="505">
        <f t="shared" si="1"/>
        <v>0</v>
      </c>
      <c r="K38" s="505">
        <f t="shared" si="2"/>
        <v>0</v>
      </c>
      <c r="L38" s="497">
        <f t="shared" si="3"/>
        <v>0</v>
      </c>
      <c r="M38" s="498">
        <f t="shared" si="4"/>
        <v>0</v>
      </c>
      <c r="N38" s="502">
        <f t="shared" si="5"/>
        <v>0</v>
      </c>
      <c r="O38" s="498"/>
      <c r="P38" s="497" t="str">
        <f>IF(O38="","Fixed",VLOOKUP(O38,'5.1.2 CPA Formulae'!$B$9:$E$19,2,FALSE))</f>
        <v>Fixed</v>
      </c>
    </row>
    <row r="39" spans="1:16" s="424" customFormat="1" ht="24.95" customHeight="1" x14ac:dyDescent="0.2">
      <c r="A39" s="496">
        <v>22</v>
      </c>
      <c r="B39" s="506" t="s">
        <v>379</v>
      </c>
      <c r="C39" s="501" t="s">
        <v>358</v>
      </c>
      <c r="D39" s="501">
        <v>1</v>
      </c>
      <c r="E39" s="498"/>
      <c r="F39" s="502">
        <f t="shared" si="0"/>
        <v>0</v>
      </c>
      <c r="G39" s="503" t="s">
        <v>211</v>
      </c>
      <c r="H39" s="504">
        <f>IF(G39&lt;&gt;"",VLOOKUP(G39,'5.1.4 Exchange Rates'!$C$23:$D$37,2,FALSE),"")</f>
        <v>1</v>
      </c>
      <c r="I39" s="498"/>
      <c r="J39" s="505">
        <f t="shared" si="1"/>
        <v>0</v>
      </c>
      <c r="K39" s="505">
        <f t="shared" si="2"/>
        <v>0</v>
      </c>
      <c r="L39" s="497">
        <f t="shared" si="3"/>
        <v>0</v>
      </c>
      <c r="M39" s="498">
        <f t="shared" si="4"/>
        <v>0</v>
      </c>
      <c r="N39" s="502">
        <f t="shared" si="5"/>
        <v>0</v>
      </c>
      <c r="O39" s="498"/>
      <c r="P39" s="497" t="str">
        <f>IF(O39="","Fixed",VLOOKUP(O39,'5.1.2 CPA Formulae'!$B$9:$E$19,2,FALSE))</f>
        <v>Fixed</v>
      </c>
    </row>
    <row r="40" spans="1:16" s="424" customFormat="1" ht="24.95" customHeight="1" x14ac:dyDescent="0.2">
      <c r="A40" s="496">
        <v>23</v>
      </c>
      <c r="B40" s="506" t="s">
        <v>380</v>
      </c>
      <c r="C40" s="501" t="s">
        <v>358</v>
      </c>
      <c r="D40" s="501">
        <v>1</v>
      </c>
      <c r="E40" s="498"/>
      <c r="F40" s="502">
        <f t="shared" si="0"/>
        <v>0</v>
      </c>
      <c r="G40" s="503" t="s">
        <v>211</v>
      </c>
      <c r="H40" s="504">
        <f>IF(G40&lt;&gt;"",VLOOKUP(G40,'5.1.4 Exchange Rates'!$C$23:$D$37,2,FALSE),"")</f>
        <v>1</v>
      </c>
      <c r="I40" s="498"/>
      <c r="J40" s="505">
        <f t="shared" si="1"/>
        <v>0</v>
      </c>
      <c r="K40" s="505">
        <f t="shared" si="2"/>
        <v>0</v>
      </c>
      <c r="L40" s="497">
        <f t="shared" si="3"/>
        <v>0</v>
      </c>
      <c r="M40" s="498">
        <f t="shared" si="4"/>
        <v>0</v>
      </c>
      <c r="N40" s="502">
        <f t="shared" si="5"/>
        <v>0</v>
      </c>
      <c r="O40" s="498"/>
      <c r="P40" s="497" t="str">
        <f>IF(O40="","Fixed",VLOOKUP(O40,'5.1.2 CPA Formulae'!$B$9:$E$19,2,FALSE))</f>
        <v>Fixed</v>
      </c>
    </row>
    <row r="41" spans="1:16" s="424" customFormat="1" ht="24.95" customHeight="1" x14ac:dyDescent="0.2">
      <c r="A41" s="496">
        <v>24</v>
      </c>
      <c r="B41" s="506" t="s">
        <v>381</v>
      </c>
      <c r="C41" s="501" t="s">
        <v>358</v>
      </c>
      <c r="D41" s="501">
        <v>1</v>
      </c>
      <c r="E41" s="498"/>
      <c r="F41" s="502">
        <f t="shared" si="0"/>
        <v>0</v>
      </c>
      <c r="G41" s="503" t="s">
        <v>211</v>
      </c>
      <c r="H41" s="504">
        <f>IF(G41&lt;&gt;"",VLOOKUP(G41,'5.1.4 Exchange Rates'!$C$23:$D$37,2,FALSE),"")</f>
        <v>1</v>
      </c>
      <c r="I41" s="498"/>
      <c r="J41" s="505">
        <f t="shared" si="1"/>
        <v>0</v>
      </c>
      <c r="K41" s="505">
        <f t="shared" si="2"/>
        <v>0</v>
      </c>
      <c r="L41" s="497">
        <f t="shared" si="3"/>
        <v>0</v>
      </c>
      <c r="M41" s="498">
        <f t="shared" si="4"/>
        <v>0</v>
      </c>
      <c r="N41" s="502">
        <f t="shared" si="5"/>
        <v>0</v>
      </c>
      <c r="O41" s="498"/>
      <c r="P41" s="497" t="str">
        <f>IF(O41="","Fixed",VLOOKUP(O41,'5.1.2 CPA Formulae'!$B$9:$E$19,2,FALSE))</f>
        <v>Fixed</v>
      </c>
    </row>
    <row r="42" spans="1:16" s="424" customFormat="1" ht="24.95" customHeight="1" x14ac:dyDescent="0.2">
      <c r="A42" s="496">
        <v>25</v>
      </c>
      <c r="B42" s="506" t="s">
        <v>382</v>
      </c>
      <c r="C42" s="501" t="s">
        <v>358</v>
      </c>
      <c r="D42" s="501">
        <v>1</v>
      </c>
      <c r="E42" s="498"/>
      <c r="F42" s="502">
        <f t="shared" si="0"/>
        <v>0</v>
      </c>
      <c r="G42" s="503" t="s">
        <v>211</v>
      </c>
      <c r="H42" s="504">
        <f>IF(G42&lt;&gt;"",VLOOKUP(G42,'5.1.4 Exchange Rates'!$C$23:$D$37,2,FALSE),"")</f>
        <v>1</v>
      </c>
      <c r="I42" s="498"/>
      <c r="J42" s="505">
        <f t="shared" si="1"/>
        <v>0</v>
      </c>
      <c r="K42" s="505">
        <f t="shared" si="2"/>
        <v>0</v>
      </c>
      <c r="L42" s="497">
        <f t="shared" si="3"/>
        <v>0</v>
      </c>
      <c r="M42" s="498">
        <f t="shared" si="4"/>
        <v>0</v>
      </c>
      <c r="N42" s="502">
        <f t="shared" si="5"/>
        <v>0</v>
      </c>
      <c r="O42" s="498"/>
      <c r="P42" s="497" t="str">
        <f>IF(O42="","Fixed",VLOOKUP(O42,'5.1.2 CPA Formulae'!$B$9:$E$19,2,FALSE))</f>
        <v>Fixed</v>
      </c>
    </row>
    <row r="43" spans="1:16" s="424" customFormat="1" ht="24.95" customHeight="1" x14ac:dyDescent="0.2">
      <c r="A43" s="496">
        <v>26</v>
      </c>
      <c r="B43" s="506" t="s">
        <v>383</v>
      </c>
      <c r="C43" s="501" t="s">
        <v>358</v>
      </c>
      <c r="D43" s="501">
        <v>1</v>
      </c>
      <c r="E43" s="498"/>
      <c r="F43" s="502">
        <f t="shared" si="0"/>
        <v>0</v>
      </c>
      <c r="G43" s="503" t="s">
        <v>211</v>
      </c>
      <c r="H43" s="504">
        <f>IF(G43&lt;&gt;"",VLOOKUP(G43,'5.1.4 Exchange Rates'!$C$23:$D$37,2,FALSE),"")</f>
        <v>1</v>
      </c>
      <c r="I43" s="498"/>
      <c r="J43" s="505">
        <f t="shared" si="1"/>
        <v>0</v>
      </c>
      <c r="K43" s="505">
        <f t="shared" si="2"/>
        <v>0</v>
      </c>
      <c r="L43" s="497">
        <f t="shared" si="3"/>
        <v>0</v>
      </c>
      <c r="M43" s="498">
        <f t="shared" si="4"/>
        <v>0</v>
      </c>
      <c r="N43" s="502">
        <f t="shared" si="5"/>
        <v>0</v>
      </c>
      <c r="O43" s="498"/>
      <c r="P43" s="497" t="str">
        <f>IF(O43="","Fixed",VLOOKUP(O43,'5.1.2 CPA Formulae'!$B$9:$E$19,2,FALSE))</f>
        <v>Fixed</v>
      </c>
    </row>
    <row r="44" spans="1:16" s="424" customFormat="1" ht="24.95" customHeight="1" x14ac:dyDescent="0.2">
      <c r="A44" s="496">
        <v>27</v>
      </c>
      <c r="B44" s="506" t="s">
        <v>384</v>
      </c>
      <c r="C44" s="501" t="s">
        <v>358</v>
      </c>
      <c r="D44" s="501">
        <v>1</v>
      </c>
      <c r="E44" s="498"/>
      <c r="F44" s="502">
        <f t="shared" si="0"/>
        <v>0</v>
      </c>
      <c r="G44" s="503" t="s">
        <v>211</v>
      </c>
      <c r="H44" s="504">
        <f>IF(G44&lt;&gt;"",VLOOKUP(G44,'5.1.4 Exchange Rates'!$C$23:$D$37,2,FALSE),"")</f>
        <v>1</v>
      </c>
      <c r="I44" s="498"/>
      <c r="J44" s="505">
        <f t="shared" si="1"/>
        <v>0</v>
      </c>
      <c r="K44" s="505">
        <f t="shared" si="2"/>
        <v>0</v>
      </c>
      <c r="L44" s="497">
        <f t="shared" si="3"/>
        <v>0</v>
      </c>
      <c r="M44" s="498">
        <f t="shared" si="4"/>
        <v>0</v>
      </c>
      <c r="N44" s="502">
        <f t="shared" si="5"/>
        <v>0</v>
      </c>
      <c r="O44" s="498"/>
      <c r="P44" s="497" t="str">
        <f>IF(O44="","Fixed",VLOOKUP(O44,'5.1.2 CPA Formulae'!$B$9:$E$19,2,FALSE))</f>
        <v>Fixed</v>
      </c>
    </row>
    <row r="45" spans="1:16" s="424" customFormat="1" ht="24.95" customHeight="1" x14ac:dyDescent="0.2">
      <c r="A45" s="496">
        <v>28</v>
      </c>
      <c r="B45" s="506" t="s">
        <v>385</v>
      </c>
      <c r="C45" s="501" t="s">
        <v>358</v>
      </c>
      <c r="D45" s="501">
        <v>1</v>
      </c>
      <c r="E45" s="498"/>
      <c r="F45" s="502">
        <f t="shared" si="0"/>
        <v>0</v>
      </c>
      <c r="G45" s="503" t="s">
        <v>211</v>
      </c>
      <c r="H45" s="504">
        <f>IF(G45&lt;&gt;"",VLOOKUP(G45,'5.1.4 Exchange Rates'!$C$23:$D$37,2,FALSE),"")</f>
        <v>1</v>
      </c>
      <c r="I45" s="498"/>
      <c r="J45" s="505">
        <f t="shared" si="1"/>
        <v>0</v>
      </c>
      <c r="K45" s="505">
        <f t="shared" si="2"/>
        <v>0</v>
      </c>
      <c r="L45" s="497">
        <f t="shared" si="3"/>
        <v>0</v>
      </c>
      <c r="M45" s="498">
        <f t="shared" si="4"/>
        <v>0</v>
      </c>
      <c r="N45" s="502">
        <f t="shared" si="5"/>
        <v>0</v>
      </c>
      <c r="O45" s="498"/>
      <c r="P45" s="497" t="str">
        <f>IF(O45="","Fixed",VLOOKUP(O45,'5.1.2 CPA Formulae'!$B$9:$E$19,2,FALSE))</f>
        <v>Fixed</v>
      </c>
    </row>
    <row r="46" spans="1:16" s="424" customFormat="1" ht="24.95" customHeight="1" x14ac:dyDescent="0.2">
      <c r="A46" s="496">
        <v>29</v>
      </c>
      <c r="B46" s="506" t="s">
        <v>386</v>
      </c>
      <c r="C46" s="501" t="s">
        <v>358</v>
      </c>
      <c r="D46" s="501">
        <v>1</v>
      </c>
      <c r="E46" s="498"/>
      <c r="F46" s="502">
        <f t="shared" si="0"/>
        <v>0</v>
      </c>
      <c r="G46" s="503" t="s">
        <v>211</v>
      </c>
      <c r="H46" s="504">
        <f>IF(G46&lt;&gt;"",VLOOKUP(G46,'5.1.4 Exchange Rates'!$C$23:$D$37,2,FALSE),"")</f>
        <v>1</v>
      </c>
      <c r="I46" s="498"/>
      <c r="J46" s="505">
        <f t="shared" si="1"/>
        <v>0</v>
      </c>
      <c r="K46" s="505">
        <f t="shared" si="2"/>
        <v>0</v>
      </c>
      <c r="L46" s="497">
        <f t="shared" si="3"/>
        <v>0</v>
      </c>
      <c r="M46" s="498">
        <f t="shared" si="4"/>
        <v>0</v>
      </c>
      <c r="N46" s="502">
        <f t="shared" si="5"/>
        <v>0</v>
      </c>
      <c r="O46" s="498"/>
      <c r="P46" s="497" t="str">
        <f>IF(O46="","Fixed",VLOOKUP(O46,'5.1.2 CPA Formulae'!$B$9:$E$19,2,FALSE))</f>
        <v>Fixed</v>
      </c>
    </row>
    <row r="47" spans="1:16" s="424" customFormat="1" ht="24.95" customHeight="1" x14ac:dyDescent="0.2">
      <c r="A47" s="496">
        <v>30</v>
      </c>
      <c r="B47" s="506" t="s">
        <v>387</v>
      </c>
      <c r="C47" s="501" t="s">
        <v>358</v>
      </c>
      <c r="D47" s="501">
        <v>1</v>
      </c>
      <c r="E47" s="498"/>
      <c r="F47" s="502">
        <f t="shared" si="0"/>
        <v>0</v>
      </c>
      <c r="G47" s="503" t="s">
        <v>211</v>
      </c>
      <c r="H47" s="504">
        <f>IF(G47&lt;&gt;"",VLOOKUP(G47,'5.1.4 Exchange Rates'!$C$23:$D$37,2,FALSE),"")</f>
        <v>1</v>
      </c>
      <c r="I47" s="498"/>
      <c r="J47" s="505">
        <f t="shared" si="1"/>
        <v>0</v>
      </c>
      <c r="K47" s="505">
        <f t="shared" si="2"/>
        <v>0</v>
      </c>
      <c r="L47" s="497">
        <f t="shared" si="3"/>
        <v>0</v>
      </c>
      <c r="M47" s="498">
        <f t="shared" si="4"/>
        <v>0</v>
      </c>
      <c r="N47" s="502">
        <f t="shared" si="5"/>
        <v>0</v>
      </c>
      <c r="O47" s="498"/>
      <c r="P47" s="497" t="str">
        <f>IF(O47="","Fixed",VLOOKUP(O47,'5.1.2 CPA Formulae'!$B$9:$E$19,2,FALSE))</f>
        <v>Fixed</v>
      </c>
    </row>
    <row r="48" spans="1:16" s="424" customFormat="1" ht="24.95" customHeight="1" x14ac:dyDescent="0.2">
      <c r="A48" s="496">
        <v>31</v>
      </c>
      <c r="B48" s="506" t="s">
        <v>388</v>
      </c>
      <c r="C48" s="501" t="s">
        <v>358</v>
      </c>
      <c r="D48" s="501">
        <v>1</v>
      </c>
      <c r="E48" s="498"/>
      <c r="F48" s="502">
        <f t="shared" si="0"/>
        <v>0</v>
      </c>
      <c r="G48" s="503" t="s">
        <v>211</v>
      </c>
      <c r="H48" s="504">
        <f>IF(G48&lt;&gt;"",VLOOKUP(G48,'5.1.4 Exchange Rates'!$C$23:$D$37,2,FALSE),"")</f>
        <v>1</v>
      </c>
      <c r="I48" s="498"/>
      <c r="J48" s="505">
        <f t="shared" si="1"/>
        <v>0</v>
      </c>
      <c r="K48" s="505">
        <f t="shared" si="2"/>
        <v>0</v>
      </c>
      <c r="L48" s="497">
        <f t="shared" si="3"/>
        <v>0</v>
      </c>
      <c r="M48" s="498">
        <f t="shared" si="4"/>
        <v>0</v>
      </c>
      <c r="N48" s="502">
        <f t="shared" si="5"/>
        <v>0</v>
      </c>
      <c r="O48" s="498"/>
      <c r="P48" s="497" t="str">
        <f>IF(O48="","Fixed",VLOOKUP(O48,'5.1.2 CPA Formulae'!$B$9:$E$19,2,FALSE))</f>
        <v>Fixed</v>
      </c>
    </row>
    <row r="49" spans="1:16" s="424" customFormat="1" ht="24.95" customHeight="1" x14ac:dyDescent="0.2">
      <c r="A49" s="496">
        <v>32</v>
      </c>
      <c r="B49" s="506" t="s">
        <v>389</v>
      </c>
      <c r="C49" s="501" t="s">
        <v>358</v>
      </c>
      <c r="D49" s="501">
        <v>1</v>
      </c>
      <c r="E49" s="498"/>
      <c r="F49" s="502">
        <f t="shared" si="0"/>
        <v>0</v>
      </c>
      <c r="G49" s="503" t="s">
        <v>211</v>
      </c>
      <c r="H49" s="504">
        <f>IF(G49&lt;&gt;"",VLOOKUP(G49,'5.1.4 Exchange Rates'!$C$23:$D$37,2,FALSE),"")</f>
        <v>1</v>
      </c>
      <c r="I49" s="498"/>
      <c r="J49" s="505">
        <f t="shared" si="1"/>
        <v>0</v>
      </c>
      <c r="K49" s="505">
        <f t="shared" si="2"/>
        <v>0</v>
      </c>
      <c r="L49" s="497">
        <f t="shared" si="3"/>
        <v>0</v>
      </c>
      <c r="M49" s="498">
        <f t="shared" si="4"/>
        <v>0</v>
      </c>
      <c r="N49" s="502">
        <f t="shared" si="5"/>
        <v>0</v>
      </c>
      <c r="O49" s="498"/>
      <c r="P49" s="497" t="str">
        <f>IF(O49="","Fixed",VLOOKUP(O49,'5.1.2 CPA Formulae'!$B$9:$E$19,2,FALSE))</f>
        <v>Fixed</v>
      </c>
    </row>
    <row r="50" spans="1:16" s="424" customFormat="1" ht="24.95" customHeight="1" x14ac:dyDescent="0.2">
      <c r="A50" s="496">
        <v>33</v>
      </c>
      <c r="B50" s="506" t="s">
        <v>390</v>
      </c>
      <c r="C50" s="501" t="s">
        <v>358</v>
      </c>
      <c r="D50" s="501">
        <v>1</v>
      </c>
      <c r="E50" s="498"/>
      <c r="F50" s="502">
        <f t="shared" si="0"/>
        <v>0</v>
      </c>
      <c r="G50" s="503" t="s">
        <v>211</v>
      </c>
      <c r="H50" s="504">
        <f>IF(G50&lt;&gt;"",VLOOKUP(G50,'5.1.4 Exchange Rates'!$C$23:$D$37,2,FALSE),"")</f>
        <v>1</v>
      </c>
      <c r="I50" s="498"/>
      <c r="J50" s="505">
        <f t="shared" si="1"/>
        <v>0</v>
      </c>
      <c r="K50" s="505">
        <f t="shared" si="2"/>
        <v>0</v>
      </c>
      <c r="L50" s="497">
        <f t="shared" si="3"/>
        <v>0</v>
      </c>
      <c r="M50" s="498">
        <f t="shared" si="4"/>
        <v>0</v>
      </c>
      <c r="N50" s="502">
        <f t="shared" si="5"/>
        <v>0</v>
      </c>
      <c r="O50" s="498"/>
      <c r="P50" s="497" t="str">
        <f>IF(O50="","Fixed",VLOOKUP(O50,'5.1.2 CPA Formulae'!$B$9:$E$19,2,FALSE))</f>
        <v>Fixed</v>
      </c>
    </row>
    <row r="51" spans="1:16" s="424" customFormat="1" ht="24.95" customHeight="1" x14ac:dyDescent="0.2">
      <c r="A51" s="496">
        <v>34</v>
      </c>
      <c r="B51" s="506" t="s">
        <v>391</v>
      </c>
      <c r="C51" s="501" t="s">
        <v>358</v>
      </c>
      <c r="D51" s="501">
        <v>1</v>
      </c>
      <c r="E51" s="498"/>
      <c r="F51" s="502">
        <f t="shared" si="0"/>
        <v>0</v>
      </c>
      <c r="G51" s="503" t="s">
        <v>211</v>
      </c>
      <c r="H51" s="504">
        <f>IF(G51&lt;&gt;"",VLOOKUP(G51,'5.1.4 Exchange Rates'!$C$23:$D$37,2,FALSE),"")</f>
        <v>1</v>
      </c>
      <c r="I51" s="498"/>
      <c r="J51" s="505">
        <f t="shared" si="1"/>
        <v>0</v>
      </c>
      <c r="K51" s="505">
        <f t="shared" si="2"/>
        <v>0</v>
      </c>
      <c r="L51" s="497">
        <f t="shared" si="3"/>
        <v>0</v>
      </c>
      <c r="M51" s="498">
        <f t="shared" si="4"/>
        <v>0</v>
      </c>
      <c r="N51" s="502">
        <f t="shared" si="5"/>
        <v>0</v>
      </c>
      <c r="O51" s="498"/>
      <c r="P51" s="497" t="str">
        <f>IF(O51="","Fixed",VLOOKUP(O51,'5.1.2 CPA Formulae'!$B$9:$E$19,2,FALSE))</f>
        <v>Fixed</v>
      </c>
    </row>
    <row r="52" spans="1:16" s="424" customFormat="1" ht="24.95" customHeight="1" x14ac:dyDescent="0.2">
      <c r="A52" s="496">
        <v>35</v>
      </c>
      <c r="B52" s="506" t="s">
        <v>392</v>
      </c>
      <c r="C52" s="501" t="s">
        <v>358</v>
      </c>
      <c r="D52" s="501">
        <v>1</v>
      </c>
      <c r="E52" s="498"/>
      <c r="F52" s="502">
        <f t="shared" si="0"/>
        <v>0</v>
      </c>
      <c r="G52" s="503" t="s">
        <v>211</v>
      </c>
      <c r="H52" s="504">
        <f>IF(G52&lt;&gt;"",VLOOKUP(G52,'5.1.4 Exchange Rates'!$C$23:$D$37,2,FALSE),"")</f>
        <v>1</v>
      </c>
      <c r="I52" s="498"/>
      <c r="J52" s="505">
        <f t="shared" si="1"/>
        <v>0</v>
      </c>
      <c r="K52" s="505">
        <f t="shared" si="2"/>
        <v>0</v>
      </c>
      <c r="L52" s="497">
        <f t="shared" si="3"/>
        <v>0</v>
      </c>
      <c r="M52" s="498">
        <f t="shared" si="4"/>
        <v>0</v>
      </c>
      <c r="N52" s="502">
        <f t="shared" si="5"/>
        <v>0</v>
      </c>
      <c r="O52" s="498"/>
      <c r="P52" s="497" t="str">
        <f>IF(O52="","Fixed",VLOOKUP(O52,'5.1.2 CPA Formulae'!$B$9:$E$19,2,FALSE))</f>
        <v>Fixed</v>
      </c>
    </row>
    <row r="53" spans="1:16" s="424" customFormat="1" ht="24.95" customHeight="1" x14ac:dyDescent="0.2">
      <c r="A53" s="496">
        <v>36</v>
      </c>
      <c r="B53" s="506" t="s">
        <v>393</v>
      </c>
      <c r="C53" s="501" t="s">
        <v>358</v>
      </c>
      <c r="D53" s="501">
        <v>1</v>
      </c>
      <c r="E53" s="498"/>
      <c r="F53" s="502">
        <f t="shared" si="0"/>
        <v>0</v>
      </c>
      <c r="G53" s="503" t="s">
        <v>211</v>
      </c>
      <c r="H53" s="504">
        <f>IF(G53&lt;&gt;"",VLOOKUP(G53,'5.1.4 Exchange Rates'!$C$23:$D$37,2,FALSE),"")</f>
        <v>1</v>
      </c>
      <c r="I53" s="498"/>
      <c r="J53" s="505">
        <f t="shared" si="1"/>
        <v>0</v>
      </c>
      <c r="K53" s="505">
        <f t="shared" si="2"/>
        <v>0</v>
      </c>
      <c r="L53" s="497">
        <f t="shared" si="3"/>
        <v>0</v>
      </c>
      <c r="M53" s="498">
        <f t="shared" si="4"/>
        <v>0</v>
      </c>
      <c r="N53" s="502">
        <f t="shared" si="5"/>
        <v>0</v>
      </c>
      <c r="O53" s="498"/>
      <c r="P53" s="497" t="str">
        <f>IF(O53="","Fixed",VLOOKUP(O53,'5.1.2 CPA Formulae'!$B$9:$E$19,2,FALSE))</f>
        <v>Fixed</v>
      </c>
    </row>
    <row r="54" spans="1:16" s="424" customFormat="1" ht="24.95" customHeight="1" x14ac:dyDescent="0.2">
      <c r="A54" s="496">
        <v>37</v>
      </c>
      <c r="B54" s="506" t="s">
        <v>394</v>
      </c>
      <c r="C54" s="501" t="s">
        <v>358</v>
      </c>
      <c r="D54" s="501">
        <v>1</v>
      </c>
      <c r="E54" s="498"/>
      <c r="F54" s="502">
        <f t="shared" si="0"/>
        <v>0</v>
      </c>
      <c r="G54" s="503" t="s">
        <v>211</v>
      </c>
      <c r="H54" s="504">
        <f>IF(G54&lt;&gt;"",VLOOKUP(G54,'5.1.4 Exchange Rates'!$C$23:$D$37,2,FALSE),"")</f>
        <v>1</v>
      </c>
      <c r="I54" s="498"/>
      <c r="J54" s="505">
        <f t="shared" si="1"/>
        <v>0</v>
      </c>
      <c r="K54" s="505">
        <f t="shared" si="2"/>
        <v>0</v>
      </c>
      <c r="L54" s="497">
        <f t="shared" si="3"/>
        <v>0</v>
      </c>
      <c r="M54" s="498">
        <f t="shared" si="4"/>
        <v>0</v>
      </c>
      <c r="N54" s="502">
        <f t="shared" si="5"/>
        <v>0</v>
      </c>
      <c r="O54" s="498"/>
      <c r="P54" s="497" t="str">
        <f>IF(O54="","Fixed",VLOOKUP(O54,'5.1.2 CPA Formulae'!$B$9:$E$19,2,FALSE))</f>
        <v>Fixed</v>
      </c>
    </row>
    <row r="55" spans="1:16" s="424" customFormat="1" ht="24.95" customHeight="1" x14ac:dyDescent="0.2">
      <c r="A55" s="496">
        <v>38</v>
      </c>
      <c r="B55" s="506" t="s">
        <v>395</v>
      </c>
      <c r="C55" s="501" t="s">
        <v>358</v>
      </c>
      <c r="D55" s="501">
        <v>1</v>
      </c>
      <c r="E55" s="498"/>
      <c r="F55" s="502">
        <f t="shared" si="0"/>
        <v>0</v>
      </c>
      <c r="G55" s="503" t="s">
        <v>211</v>
      </c>
      <c r="H55" s="504">
        <f>IF(G55&lt;&gt;"",VLOOKUP(G55,'5.1.4 Exchange Rates'!$C$23:$D$37,2,FALSE),"")</f>
        <v>1</v>
      </c>
      <c r="I55" s="498"/>
      <c r="J55" s="505">
        <f t="shared" si="1"/>
        <v>0</v>
      </c>
      <c r="K55" s="505">
        <f t="shared" si="2"/>
        <v>0</v>
      </c>
      <c r="L55" s="497">
        <f t="shared" si="3"/>
        <v>0</v>
      </c>
      <c r="M55" s="498">
        <f t="shared" si="4"/>
        <v>0</v>
      </c>
      <c r="N55" s="502">
        <f t="shared" si="5"/>
        <v>0</v>
      </c>
      <c r="O55" s="498"/>
      <c r="P55" s="497" t="str">
        <f>IF(O55="","Fixed",VLOOKUP(O55,'5.1.2 CPA Formulae'!$B$9:$E$19,2,FALSE))</f>
        <v>Fixed</v>
      </c>
    </row>
    <row r="56" spans="1:16" s="424" customFormat="1" ht="24.95" customHeight="1" x14ac:dyDescent="0.2">
      <c r="A56" s="496">
        <v>39</v>
      </c>
      <c r="B56" s="506" t="s">
        <v>396</v>
      </c>
      <c r="C56" s="501" t="s">
        <v>358</v>
      </c>
      <c r="D56" s="501">
        <v>1</v>
      </c>
      <c r="E56" s="498"/>
      <c r="F56" s="502">
        <f t="shared" si="0"/>
        <v>0</v>
      </c>
      <c r="G56" s="503" t="s">
        <v>211</v>
      </c>
      <c r="H56" s="504">
        <f>IF(G56&lt;&gt;"",VLOOKUP(G56,'5.1.4 Exchange Rates'!$C$23:$D$37,2,FALSE),"")</f>
        <v>1</v>
      </c>
      <c r="I56" s="498"/>
      <c r="J56" s="505">
        <f t="shared" si="1"/>
        <v>0</v>
      </c>
      <c r="K56" s="505">
        <f t="shared" si="2"/>
        <v>0</v>
      </c>
      <c r="L56" s="497">
        <f t="shared" si="3"/>
        <v>0</v>
      </c>
      <c r="M56" s="498">
        <f t="shared" si="4"/>
        <v>0</v>
      </c>
      <c r="N56" s="502">
        <f t="shared" si="5"/>
        <v>0</v>
      </c>
      <c r="O56" s="498"/>
      <c r="P56" s="497" t="str">
        <f>IF(O56="","Fixed",VLOOKUP(O56,'5.1.2 CPA Formulae'!$B$9:$E$19,2,FALSE))</f>
        <v>Fixed</v>
      </c>
    </row>
    <row r="57" spans="1:16" s="424" customFormat="1" ht="24.95" customHeight="1" x14ac:dyDescent="0.2">
      <c r="A57" s="496">
        <v>40</v>
      </c>
      <c r="B57" s="506" t="s">
        <v>397</v>
      </c>
      <c r="C57" s="501" t="s">
        <v>358</v>
      </c>
      <c r="D57" s="501">
        <v>1</v>
      </c>
      <c r="E57" s="498"/>
      <c r="F57" s="502">
        <f t="shared" si="0"/>
        <v>0</v>
      </c>
      <c r="G57" s="503" t="s">
        <v>211</v>
      </c>
      <c r="H57" s="504">
        <f>IF(G57&lt;&gt;"",VLOOKUP(G57,'5.1.4 Exchange Rates'!$C$23:$D$37,2,FALSE),"")</f>
        <v>1</v>
      </c>
      <c r="I57" s="498"/>
      <c r="J57" s="505">
        <f t="shared" si="1"/>
        <v>0</v>
      </c>
      <c r="K57" s="505">
        <f t="shared" si="2"/>
        <v>0</v>
      </c>
      <c r="L57" s="497">
        <f t="shared" si="3"/>
        <v>0</v>
      </c>
      <c r="M57" s="498">
        <f t="shared" si="4"/>
        <v>0</v>
      </c>
      <c r="N57" s="502">
        <f t="shared" si="5"/>
        <v>0</v>
      </c>
      <c r="O57" s="498"/>
      <c r="P57" s="497" t="str">
        <f>IF(O57="","Fixed",VLOOKUP(O57,'5.1.2 CPA Formulae'!$B$9:$E$19,2,FALSE))</f>
        <v>Fixed</v>
      </c>
    </row>
    <row r="58" spans="1:16" s="424" customFormat="1" ht="24.95" customHeight="1" x14ac:dyDescent="0.2">
      <c r="A58" s="496">
        <v>41</v>
      </c>
      <c r="B58" s="506" t="s">
        <v>398</v>
      </c>
      <c r="C58" s="501" t="s">
        <v>358</v>
      </c>
      <c r="D58" s="501">
        <v>1</v>
      </c>
      <c r="E58" s="498"/>
      <c r="F58" s="502">
        <f t="shared" si="0"/>
        <v>0</v>
      </c>
      <c r="G58" s="503" t="s">
        <v>211</v>
      </c>
      <c r="H58" s="504">
        <f>IF(G58&lt;&gt;"",VLOOKUP(G58,'5.1.4 Exchange Rates'!$C$23:$D$37,2,FALSE),"")</f>
        <v>1</v>
      </c>
      <c r="I58" s="498"/>
      <c r="J58" s="505">
        <f t="shared" si="1"/>
        <v>0</v>
      </c>
      <c r="K58" s="505">
        <f t="shared" si="2"/>
        <v>0</v>
      </c>
      <c r="L58" s="497">
        <f t="shared" si="3"/>
        <v>0</v>
      </c>
      <c r="M58" s="498">
        <f t="shared" si="4"/>
        <v>0</v>
      </c>
      <c r="N58" s="502">
        <f t="shared" si="5"/>
        <v>0</v>
      </c>
      <c r="O58" s="498"/>
      <c r="P58" s="497" t="str">
        <f>IF(O58="","Fixed",VLOOKUP(O58,'5.1.2 CPA Formulae'!$B$9:$E$19,2,FALSE))</f>
        <v>Fixed</v>
      </c>
    </row>
    <row r="59" spans="1:16" s="424" customFormat="1" ht="24.95" customHeight="1" x14ac:dyDescent="0.2">
      <c r="A59" s="496">
        <v>42</v>
      </c>
      <c r="B59" s="506" t="s">
        <v>399</v>
      </c>
      <c r="C59" s="501" t="s">
        <v>358</v>
      </c>
      <c r="D59" s="501">
        <v>1</v>
      </c>
      <c r="E59" s="498"/>
      <c r="F59" s="502">
        <f t="shared" si="0"/>
        <v>0</v>
      </c>
      <c r="G59" s="503" t="s">
        <v>211</v>
      </c>
      <c r="H59" s="504">
        <f>IF(G59&lt;&gt;"",VLOOKUP(G59,'5.1.4 Exchange Rates'!$C$23:$D$37,2,FALSE),"")</f>
        <v>1</v>
      </c>
      <c r="I59" s="498"/>
      <c r="J59" s="505">
        <f t="shared" si="1"/>
        <v>0</v>
      </c>
      <c r="K59" s="505">
        <f t="shared" si="2"/>
        <v>0</v>
      </c>
      <c r="L59" s="497">
        <f t="shared" si="3"/>
        <v>0</v>
      </c>
      <c r="M59" s="498">
        <f t="shared" si="4"/>
        <v>0</v>
      </c>
      <c r="N59" s="502">
        <f t="shared" si="5"/>
        <v>0</v>
      </c>
      <c r="O59" s="498"/>
      <c r="P59" s="497" t="str">
        <f>IF(O59="","Fixed",VLOOKUP(O59,'5.1.2 CPA Formulae'!$B$9:$E$19,2,FALSE))</f>
        <v>Fixed</v>
      </c>
    </row>
    <row r="60" spans="1:16" s="424" customFormat="1" ht="24.95" customHeight="1" x14ac:dyDescent="0.2">
      <c r="A60" s="496">
        <v>43</v>
      </c>
      <c r="B60" s="506" t="s">
        <v>400</v>
      </c>
      <c r="C60" s="501" t="s">
        <v>358</v>
      </c>
      <c r="D60" s="501">
        <v>1</v>
      </c>
      <c r="E60" s="498"/>
      <c r="F60" s="502">
        <f t="shared" si="0"/>
        <v>0</v>
      </c>
      <c r="G60" s="503" t="s">
        <v>211</v>
      </c>
      <c r="H60" s="504">
        <f>IF(G60&lt;&gt;"",VLOOKUP(G60,'5.1.4 Exchange Rates'!$C$23:$D$37,2,FALSE),"")</f>
        <v>1</v>
      </c>
      <c r="I60" s="498"/>
      <c r="J60" s="505">
        <f t="shared" si="1"/>
        <v>0</v>
      </c>
      <c r="K60" s="505">
        <f t="shared" si="2"/>
        <v>0</v>
      </c>
      <c r="L60" s="497">
        <f t="shared" si="3"/>
        <v>0</v>
      </c>
      <c r="M60" s="498">
        <f t="shared" si="4"/>
        <v>0</v>
      </c>
      <c r="N60" s="502">
        <f t="shared" si="5"/>
        <v>0</v>
      </c>
      <c r="O60" s="498"/>
      <c r="P60" s="497" t="str">
        <f>IF(O60="","Fixed",VLOOKUP(O60,'5.1.2 CPA Formulae'!$B$9:$E$19,2,FALSE))</f>
        <v>Fixed</v>
      </c>
    </row>
    <row r="61" spans="1:16" s="424" customFormat="1" ht="24.95" customHeight="1" x14ac:dyDescent="0.2">
      <c r="A61" s="496">
        <v>44</v>
      </c>
      <c r="B61" s="506" t="s">
        <v>401</v>
      </c>
      <c r="C61" s="501" t="s">
        <v>358</v>
      </c>
      <c r="D61" s="501">
        <v>1</v>
      </c>
      <c r="E61" s="498"/>
      <c r="F61" s="502">
        <f t="shared" si="0"/>
        <v>0</v>
      </c>
      <c r="G61" s="503" t="s">
        <v>211</v>
      </c>
      <c r="H61" s="504">
        <f>IF(G61&lt;&gt;"",VLOOKUP(G61,'5.1.4 Exchange Rates'!$C$23:$D$37,2,FALSE),"")</f>
        <v>1</v>
      </c>
      <c r="I61" s="498"/>
      <c r="J61" s="505">
        <f t="shared" si="1"/>
        <v>0</v>
      </c>
      <c r="K61" s="505">
        <f t="shared" si="2"/>
        <v>0</v>
      </c>
      <c r="L61" s="497">
        <f t="shared" si="3"/>
        <v>0</v>
      </c>
      <c r="M61" s="498">
        <f t="shared" si="4"/>
        <v>0</v>
      </c>
      <c r="N61" s="502">
        <f t="shared" si="5"/>
        <v>0</v>
      </c>
      <c r="O61" s="498"/>
      <c r="P61" s="497" t="str">
        <f>IF(O61="","Fixed",VLOOKUP(O61,'5.1.2 CPA Formulae'!$B$9:$E$19,2,FALSE))</f>
        <v>Fixed</v>
      </c>
    </row>
    <row r="62" spans="1:16" s="424" customFormat="1" ht="24.95" customHeight="1" x14ac:dyDescent="0.2">
      <c r="A62" s="496">
        <v>45</v>
      </c>
      <c r="B62" s="506" t="s">
        <v>402</v>
      </c>
      <c r="C62" s="501" t="s">
        <v>358</v>
      </c>
      <c r="D62" s="501">
        <v>1</v>
      </c>
      <c r="E62" s="498"/>
      <c r="F62" s="502">
        <f t="shared" si="0"/>
        <v>0</v>
      </c>
      <c r="G62" s="503" t="s">
        <v>211</v>
      </c>
      <c r="H62" s="504">
        <f>IF(G62&lt;&gt;"",VLOOKUP(G62,'5.1.4 Exchange Rates'!$C$23:$D$37,2,FALSE),"")</f>
        <v>1</v>
      </c>
      <c r="I62" s="498"/>
      <c r="J62" s="505">
        <f t="shared" si="1"/>
        <v>0</v>
      </c>
      <c r="K62" s="505">
        <f t="shared" si="2"/>
        <v>0</v>
      </c>
      <c r="L62" s="497">
        <f t="shared" si="3"/>
        <v>0</v>
      </c>
      <c r="M62" s="498">
        <f t="shared" si="4"/>
        <v>0</v>
      </c>
      <c r="N62" s="502">
        <f t="shared" si="5"/>
        <v>0</v>
      </c>
      <c r="O62" s="498"/>
      <c r="P62" s="497" t="str">
        <f>IF(O62="","Fixed",VLOOKUP(O62,'5.1.2 CPA Formulae'!$B$9:$E$19,2,FALSE))</f>
        <v>Fixed</v>
      </c>
    </row>
    <row r="63" spans="1:16" s="424" customFormat="1" ht="24.95" customHeight="1" x14ac:dyDescent="0.2">
      <c r="A63" s="496">
        <v>46</v>
      </c>
      <c r="B63" s="506" t="s">
        <v>403</v>
      </c>
      <c r="C63" s="501" t="s">
        <v>358</v>
      </c>
      <c r="D63" s="501">
        <v>1</v>
      </c>
      <c r="E63" s="498"/>
      <c r="F63" s="502">
        <f t="shared" si="0"/>
        <v>0</v>
      </c>
      <c r="G63" s="503" t="s">
        <v>211</v>
      </c>
      <c r="H63" s="504">
        <f>IF(G63&lt;&gt;"",VLOOKUP(G63,'5.1.4 Exchange Rates'!$C$23:$D$37,2,FALSE),"")</f>
        <v>1</v>
      </c>
      <c r="I63" s="498"/>
      <c r="J63" s="505">
        <f t="shared" si="1"/>
        <v>0</v>
      </c>
      <c r="K63" s="505">
        <f t="shared" si="2"/>
        <v>0</v>
      </c>
      <c r="L63" s="497">
        <f t="shared" si="3"/>
        <v>0</v>
      </c>
      <c r="M63" s="498">
        <f t="shared" si="4"/>
        <v>0</v>
      </c>
      <c r="N63" s="502">
        <f t="shared" si="5"/>
        <v>0</v>
      </c>
      <c r="O63" s="498"/>
      <c r="P63" s="497" t="str">
        <f>IF(O63="","Fixed",VLOOKUP(O63,'5.1.2 CPA Formulae'!$B$9:$E$19,2,FALSE))</f>
        <v>Fixed</v>
      </c>
    </row>
    <row r="64" spans="1:16" s="424" customFormat="1" ht="24.95" customHeight="1" x14ac:dyDescent="0.2">
      <c r="A64" s="496">
        <v>47</v>
      </c>
      <c r="B64" s="506" t="s">
        <v>404</v>
      </c>
      <c r="C64" s="501" t="s">
        <v>358</v>
      </c>
      <c r="D64" s="501">
        <v>1</v>
      </c>
      <c r="E64" s="498"/>
      <c r="F64" s="502">
        <f t="shared" si="0"/>
        <v>0</v>
      </c>
      <c r="G64" s="503" t="s">
        <v>211</v>
      </c>
      <c r="H64" s="504">
        <f>IF(G64&lt;&gt;"",VLOOKUP(G64,'5.1.4 Exchange Rates'!$C$23:$D$37,2,FALSE),"")</f>
        <v>1</v>
      </c>
      <c r="I64" s="498"/>
      <c r="J64" s="505">
        <f t="shared" si="1"/>
        <v>0</v>
      </c>
      <c r="K64" s="505">
        <f t="shared" si="2"/>
        <v>0</v>
      </c>
      <c r="L64" s="497">
        <f t="shared" si="3"/>
        <v>0</v>
      </c>
      <c r="M64" s="498">
        <f t="shared" si="4"/>
        <v>0</v>
      </c>
      <c r="N64" s="502">
        <f t="shared" si="5"/>
        <v>0</v>
      </c>
      <c r="O64" s="498"/>
      <c r="P64" s="497" t="str">
        <f>IF(O64="","Fixed",VLOOKUP(O64,'5.1.2 CPA Formulae'!$B$9:$E$19,2,FALSE))</f>
        <v>Fixed</v>
      </c>
    </row>
    <row r="65" spans="1:16" s="424" customFormat="1" ht="24.95" customHeight="1" x14ac:dyDescent="0.2">
      <c r="A65" s="496">
        <v>48</v>
      </c>
      <c r="B65" s="506" t="s">
        <v>405</v>
      </c>
      <c r="C65" s="501" t="s">
        <v>358</v>
      </c>
      <c r="D65" s="501">
        <v>1</v>
      </c>
      <c r="E65" s="498"/>
      <c r="F65" s="502">
        <f t="shared" si="0"/>
        <v>0</v>
      </c>
      <c r="G65" s="503" t="s">
        <v>211</v>
      </c>
      <c r="H65" s="504">
        <f>IF(G65&lt;&gt;"",VLOOKUP(G65,'5.1.4 Exchange Rates'!$C$23:$D$37,2,FALSE),"")</f>
        <v>1</v>
      </c>
      <c r="I65" s="498"/>
      <c r="J65" s="505">
        <f t="shared" si="1"/>
        <v>0</v>
      </c>
      <c r="K65" s="505">
        <f t="shared" si="2"/>
        <v>0</v>
      </c>
      <c r="L65" s="497">
        <f t="shared" si="3"/>
        <v>0</v>
      </c>
      <c r="M65" s="498">
        <f t="shared" si="4"/>
        <v>0</v>
      </c>
      <c r="N65" s="502">
        <f t="shared" si="5"/>
        <v>0</v>
      </c>
      <c r="O65" s="498"/>
      <c r="P65" s="497" t="str">
        <f>IF(O65="","Fixed",VLOOKUP(O65,'5.1.2 CPA Formulae'!$B$9:$E$19,2,FALSE))</f>
        <v>Fixed</v>
      </c>
    </row>
    <row r="66" spans="1:16" s="424" customFormat="1" ht="24.95" customHeight="1" x14ac:dyDescent="0.2">
      <c r="A66" s="496">
        <v>49</v>
      </c>
      <c r="B66" s="506" t="s">
        <v>406</v>
      </c>
      <c r="C66" s="501" t="s">
        <v>358</v>
      </c>
      <c r="D66" s="501">
        <v>1</v>
      </c>
      <c r="E66" s="498"/>
      <c r="F66" s="502">
        <f t="shared" si="0"/>
        <v>0</v>
      </c>
      <c r="G66" s="503" t="s">
        <v>211</v>
      </c>
      <c r="H66" s="504">
        <f>IF(G66&lt;&gt;"",VLOOKUP(G66,'5.1.4 Exchange Rates'!$C$23:$D$37,2,FALSE),"")</f>
        <v>1</v>
      </c>
      <c r="I66" s="498"/>
      <c r="J66" s="505">
        <f t="shared" si="1"/>
        <v>0</v>
      </c>
      <c r="K66" s="505">
        <f t="shared" si="2"/>
        <v>0</v>
      </c>
      <c r="L66" s="497">
        <f t="shared" si="3"/>
        <v>0</v>
      </c>
      <c r="M66" s="498">
        <f t="shared" si="4"/>
        <v>0</v>
      </c>
      <c r="N66" s="502">
        <f t="shared" si="5"/>
        <v>0</v>
      </c>
      <c r="O66" s="498"/>
      <c r="P66" s="497" t="str">
        <f>IF(O66="","Fixed",VLOOKUP(O66,'5.1.2 CPA Formulae'!$B$9:$E$19,2,FALSE))</f>
        <v>Fixed</v>
      </c>
    </row>
    <row r="67" spans="1:16" s="424" customFormat="1" ht="24.95" customHeight="1" x14ac:dyDescent="0.2">
      <c r="A67" s="496">
        <v>50</v>
      </c>
      <c r="B67" s="506" t="s">
        <v>407</v>
      </c>
      <c r="C67" s="501" t="s">
        <v>358</v>
      </c>
      <c r="D67" s="501">
        <v>1</v>
      </c>
      <c r="E67" s="498"/>
      <c r="F67" s="502">
        <f t="shared" si="0"/>
        <v>0</v>
      </c>
      <c r="G67" s="503" t="s">
        <v>211</v>
      </c>
      <c r="H67" s="504">
        <f>IF(G67&lt;&gt;"",VLOOKUP(G67,'5.1.4 Exchange Rates'!$C$23:$D$37,2,FALSE),"")</f>
        <v>1</v>
      </c>
      <c r="I67" s="498"/>
      <c r="J67" s="505">
        <f t="shared" si="1"/>
        <v>0</v>
      </c>
      <c r="K67" s="505">
        <f t="shared" si="2"/>
        <v>0</v>
      </c>
      <c r="L67" s="497">
        <f t="shared" si="3"/>
        <v>0</v>
      </c>
      <c r="M67" s="498">
        <f t="shared" si="4"/>
        <v>0</v>
      </c>
      <c r="N67" s="502">
        <f t="shared" si="5"/>
        <v>0</v>
      </c>
      <c r="O67" s="498"/>
      <c r="P67" s="497" t="str">
        <f>IF(O67="","Fixed",VLOOKUP(O67,'5.1.2 CPA Formulae'!$B$9:$E$19,2,FALSE))</f>
        <v>Fixed</v>
      </c>
    </row>
    <row r="68" spans="1:16" s="424" customFormat="1" ht="24.95" customHeight="1" x14ac:dyDescent="0.2">
      <c r="A68" s="496">
        <v>51</v>
      </c>
      <c r="B68" s="506" t="s">
        <v>408</v>
      </c>
      <c r="C68" s="501" t="s">
        <v>358</v>
      </c>
      <c r="D68" s="501">
        <v>1</v>
      </c>
      <c r="E68" s="498"/>
      <c r="F68" s="502">
        <f t="shared" si="0"/>
        <v>0</v>
      </c>
      <c r="G68" s="503" t="s">
        <v>211</v>
      </c>
      <c r="H68" s="504">
        <f>IF(G68&lt;&gt;"",VLOOKUP(G68,'5.1.4 Exchange Rates'!$C$23:$D$37,2,FALSE),"")</f>
        <v>1</v>
      </c>
      <c r="I68" s="498"/>
      <c r="J68" s="505">
        <f t="shared" si="1"/>
        <v>0</v>
      </c>
      <c r="K68" s="505">
        <f t="shared" si="2"/>
        <v>0</v>
      </c>
      <c r="L68" s="497">
        <f t="shared" si="3"/>
        <v>0</v>
      </c>
      <c r="M68" s="498">
        <f t="shared" si="4"/>
        <v>0</v>
      </c>
      <c r="N68" s="502">
        <f t="shared" si="5"/>
        <v>0</v>
      </c>
      <c r="O68" s="498"/>
      <c r="P68" s="497" t="str">
        <f>IF(O68="","Fixed",VLOOKUP(O68,'5.1.2 CPA Formulae'!$B$9:$E$19,2,FALSE))</f>
        <v>Fixed</v>
      </c>
    </row>
    <row r="69" spans="1:16" s="424" customFormat="1" ht="24.95" customHeight="1" x14ac:dyDescent="0.2">
      <c r="A69" s="496">
        <v>52</v>
      </c>
      <c r="B69" s="506" t="s">
        <v>409</v>
      </c>
      <c r="C69" s="501" t="s">
        <v>358</v>
      </c>
      <c r="D69" s="501">
        <v>1</v>
      </c>
      <c r="E69" s="498"/>
      <c r="F69" s="502">
        <f t="shared" si="0"/>
        <v>0</v>
      </c>
      <c r="G69" s="503" t="s">
        <v>211</v>
      </c>
      <c r="H69" s="504">
        <f>IF(G69&lt;&gt;"",VLOOKUP(G69,'5.1.4 Exchange Rates'!$C$23:$D$37,2,FALSE),"")</f>
        <v>1</v>
      </c>
      <c r="I69" s="498"/>
      <c r="J69" s="505">
        <f t="shared" si="1"/>
        <v>0</v>
      </c>
      <c r="K69" s="505">
        <f t="shared" si="2"/>
        <v>0</v>
      </c>
      <c r="L69" s="497">
        <f t="shared" si="3"/>
        <v>0</v>
      </c>
      <c r="M69" s="498">
        <f t="shared" si="4"/>
        <v>0</v>
      </c>
      <c r="N69" s="502">
        <f t="shared" si="5"/>
        <v>0</v>
      </c>
      <c r="O69" s="498"/>
      <c r="P69" s="497" t="str">
        <f>IF(O69="","Fixed",VLOOKUP(O69,'5.1.2 CPA Formulae'!$B$9:$E$19,2,FALSE))</f>
        <v>Fixed</v>
      </c>
    </row>
    <row r="70" spans="1:16" s="424" customFormat="1" ht="24.95" customHeight="1" x14ac:dyDescent="0.2">
      <c r="A70" s="496">
        <v>53</v>
      </c>
      <c r="B70" s="506" t="s">
        <v>410</v>
      </c>
      <c r="C70" s="501" t="s">
        <v>358</v>
      </c>
      <c r="D70" s="501">
        <v>1</v>
      </c>
      <c r="E70" s="498"/>
      <c r="F70" s="502">
        <f t="shared" si="0"/>
        <v>0</v>
      </c>
      <c r="G70" s="503" t="s">
        <v>211</v>
      </c>
      <c r="H70" s="504">
        <f>IF(G70&lt;&gt;"",VLOOKUP(G70,'5.1.4 Exchange Rates'!$C$23:$D$37,2,FALSE),"")</f>
        <v>1</v>
      </c>
      <c r="I70" s="498"/>
      <c r="J70" s="505">
        <f t="shared" si="1"/>
        <v>0</v>
      </c>
      <c r="K70" s="505">
        <f t="shared" si="2"/>
        <v>0</v>
      </c>
      <c r="L70" s="497">
        <f t="shared" si="3"/>
        <v>0</v>
      </c>
      <c r="M70" s="498">
        <f t="shared" si="4"/>
        <v>0</v>
      </c>
      <c r="N70" s="502">
        <f t="shared" si="5"/>
        <v>0</v>
      </c>
      <c r="O70" s="498"/>
      <c r="P70" s="497" t="str">
        <f>IF(O70="","Fixed",VLOOKUP(O70,'5.1.2 CPA Formulae'!$B$9:$E$19,2,FALSE))</f>
        <v>Fixed</v>
      </c>
    </row>
    <row r="71" spans="1:16" s="424" customFormat="1" ht="24.95" customHeight="1" x14ac:dyDescent="0.2">
      <c r="A71" s="496">
        <v>54</v>
      </c>
      <c r="B71" s="506" t="s">
        <v>411</v>
      </c>
      <c r="C71" s="501" t="s">
        <v>358</v>
      </c>
      <c r="D71" s="501">
        <v>1</v>
      </c>
      <c r="E71" s="498"/>
      <c r="F71" s="502">
        <f t="shared" si="0"/>
        <v>0</v>
      </c>
      <c r="G71" s="503" t="s">
        <v>211</v>
      </c>
      <c r="H71" s="504">
        <f>IF(G71&lt;&gt;"",VLOOKUP(G71,'5.1.4 Exchange Rates'!$C$23:$D$37,2,FALSE),"")</f>
        <v>1</v>
      </c>
      <c r="I71" s="498"/>
      <c r="J71" s="505">
        <f t="shared" si="1"/>
        <v>0</v>
      </c>
      <c r="K71" s="505">
        <f t="shared" si="2"/>
        <v>0</v>
      </c>
      <c r="L71" s="497">
        <f t="shared" si="3"/>
        <v>0</v>
      </c>
      <c r="M71" s="498">
        <f t="shared" si="4"/>
        <v>0</v>
      </c>
      <c r="N71" s="502">
        <f t="shared" si="5"/>
        <v>0</v>
      </c>
      <c r="O71" s="498"/>
      <c r="P71" s="497" t="str">
        <f>IF(O71="","Fixed",VLOOKUP(O71,'5.1.2 CPA Formulae'!$B$9:$E$19,2,FALSE))</f>
        <v>Fixed</v>
      </c>
    </row>
    <row r="72" spans="1:16" s="424" customFormat="1" ht="24.95" customHeight="1" x14ac:dyDescent="0.2">
      <c r="A72" s="496">
        <v>55</v>
      </c>
      <c r="B72" s="506" t="s">
        <v>412</v>
      </c>
      <c r="C72" s="501" t="s">
        <v>358</v>
      </c>
      <c r="D72" s="501">
        <v>1</v>
      </c>
      <c r="E72" s="498"/>
      <c r="F72" s="502">
        <f t="shared" si="0"/>
        <v>0</v>
      </c>
      <c r="G72" s="503" t="s">
        <v>211</v>
      </c>
      <c r="H72" s="504">
        <f>IF(G72&lt;&gt;"",VLOOKUP(G72,'5.1.4 Exchange Rates'!$C$23:$D$37,2,FALSE),"")</f>
        <v>1</v>
      </c>
      <c r="I72" s="498"/>
      <c r="J72" s="505">
        <f t="shared" si="1"/>
        <v>0</v>
      </c>
      <c r="K72" s="505">
        <f t="shared" si="2"/>
        <v>0</v>
      </c>
      <c r="L72" s="497">
        <f t="shared" si="3"/>
        <v>0</v>
      </c>
      <c r="M72" s="498">
        <f t="shared" si="4"/>
        <v>0</v>
      </c>
      <c r="N72" s="502">
        <f t="shared" si="5"/>
        <v>0</v>
      </c>
      <c r="O72" s="498"/>
      <c r="P72" s="497" t="str">
        <f>IF(O72="","Fixed",VLOOKUP(O72,'5.1.2 CPA Formulae'!$B$9:$E$19,2,FALSE))</f>
        <v>Fixed</v>
      </c>
    </row>
    <row r="73" spans="1:16" s="424" customFormat="1" ht="24.95" customHeight="1" x14ac:dyDescent="0.2">
      <c r="A73" s="496">
        <v>56</v>
      </c>
      <c r="B73" s="506" t="s">
        <v>413</v>
      </c>
      <c r="C73" s="501" t="s">
        <v>358</v>
      </c>
      <c r="D73" s="501">
        <v>1</v>
      </c>
      <c r="E73" s="498"/>
      <c r="F73" s="502">
        <f t="shared" si="0"/>
        <v>0</v>
      </c>
      <c r="G73" s="503" t="s">
        <v>211</v>
      </c>
      <c r="H73" s="504">
        <f>IF(G73&lt;&gt;"",VLOOKUP(G73,'5.1.4 Exchange Rates'!$C$23:$D$37,2,FALSE),"")</f>
        <v>1</v>
      </c>
      <c r="I73" s="498"/>
      <c r="J73" s="505">
        <f t="shared" si="1"/>
        <v>0</v>
      </c>
      <c r="K73" s="505">
        <f t="shared" si="2"/>
        <v>0</v>
      </c>
      <c r="L73" s="497">
        <f t="shared" si="3"/>
        <v>0</v>
      </c>
      <c r="M73" s="498">
        <f t="shared" si="4"/>
        <v>0</v>
      </c>
      <c r="N73" s="502">
        <f t="shared" si="5"/>
        <v>0</v>
      </c>
      <c r="O73" s="498"/>
      <c r="P73" s="497" t="str">
        <f>IF(O73="","Fixed",VLOOKUP(O73,'5.1.2 CPA Formulae'!$B$9:$E$19,2,FALSE))</f>
        <v>Fixed</v>
      </c>
    </row>
    <row r="74" spans="1:16" s="424" customFormat="1" ht="24.95" customHeight="1" x14ac:dyDescent="0.2">
      <c r="A74" s="496">
        <v>57</v>
      </c>
      <c r="B74" s="506" t="s">
        <v>414</v>
      </c>
      <c r="C74" s="501" t="s">
        <v>358</v>
      </c>
      <c r="D74" s="501">
        <v>1</v>
      </c>
      <c r="E74" s="498"/>
      <c r="F74" s="502">
        <f t="shared" si="0"/>
        <v>0</v>
      </c>
      <c r="G74" s="503" t="s">
        <v>211</v>
      </c>
      <c r="H74" s="504">
        <f>IF(G74&lt;&gt;"",VLOOKUP(G74,'5.1.4 Exchange Rates'!$C$23:$D$37,2,FALSE),"")</f>
        <v>1</v>
      </c>
      <c r="I74" s="498"/>
      <c r="J74" s="505">
        <f t="shared" si="1"/>
        <v>0</v>
      </c>
      <c r="K74" s="505">
        <f t="shared" si="2"/>
        <v>0</v>
      </c>
      <c r="L74" s="497">
        <f t="shared" si="3"/>
        <v>0</v>
      </c>
      <c r="M74" s="498">
        <f t="shared" si="4"/>
        <v>0</v>
      </c>
      <c r="N74" s="502">
        <f t="shared" si="5"/>
        <v>0</v>
      </c>
      <c r="O74" s="498"/>
      <c r="P74" s="497" t="str">
        <f>IF(O74="","Fixed",VLOOKUP(O74,'5.1.2 CPA Formulae'!$B$9:$E$19,2,FALSE))</f>
        <v>Fixed</v>
      </c>
    </row>
    <row r="75" spans="1:16" s="424" customFormat="1" ht="24.95" customHeight="1" x14ac:dyDescent="0.2">
      <c r="A75" s="496">
        <v>58</v>
      </c>
      <c r="B75" s="506" t="s">
        <v>415</v>
      </c>
      <c r="C75" s="501" t="s">
        <v>358</v>
      </c>
      <c r="D75" s="501">
        <v>1</v>
      </c>
      <c r="E75" s="498"/>
      <c r="F75" s="502">
        <f t="shared" si="0"/>
        <v>0</v>
      </c>
      <c r="G75" s="503" t="s">
        <v>211</v>
      </c>
      <c r="H75" s="504">
        <f>IF(G75&lt;&gt;"",VLOOKUP(G75,'5.1.4 Exchange Rates'!$C$23:$D$37,2,FALSE),"")</f>
        <v>1</v>
      </c>
      <c r="I75" s="498"/>
      <c r="J75" s="505">
        <f t="shared" si="1"/>
        <v>0</v>
      </c>
      <c r="K75" s="505">
        <f t="shared" si="2"/>
        <v>0</v>
      </c>
      <c r="L75" s="497">
        <f t="shared" si="3"/>
        <v>0</v>
      </c>
      <c r="M75" s="498">
        <f t="shared" si="4"/>
        <v>0</v>
      </c>
      <c r="N75" s="502">
        <f t="shared" si="5"/>
        <v>0</v>
      </c>
      <c r="O75" s="498"/>
      <c r="P75" s="497" t="str">
        <f>IF(O75="","Fixed",VLOOKUP(O75,'5.1.2 CPA Formulae'!$B$9:$E$19,2,FALSE))</f>
        <v>Fixed</v>
      </c>
    </row>
    <row r="76" spans="1:16" s="424" customFormat="1" ht="24.95" customHeight="1" x14ac:dyDescent="0.2">
      <c r="A76" s="496">
        <v>59</v>
      </c>
      <c r="B76" s="506" t="s">
        <v>416</v>
      </c>
      <c r="C76" s="501" t="s">
        <v>358</v>
      </c>
      <c r="D76" s="501">
        <v>1</v>
      </c>
      <c r="E76" s="498"/>
      <c r="F76" s="502">
        <f t="shared" si="0"/>
        <v>0</v>
      </c>
      <c r="G76" s="503" t="s">
        <v>211</v>
      </c>
      <c r="H76" s="504">
        <f>IF(G76&lt;&gt;"",VLOOKUP(G76,'5.1.4 Exchange Rates'!$C$23:$D$37,2,FALSE),"")</f>
        <v>1</v>
      </c>
      <c r="I76" s="498"/>
      <c r="J76" s="505">
        <f t="shared" si="1"/>
        <v>0</v>
      </c>
      <c r="K76" s="505">
        <f t="shared" si="2"/>
        <v>0</v>
      </c>
      <c r="L76" s="497">
        <f t="shared" si="3"/>
        <v>0</v>
      </c>
      <c r="M76" s="498">
        <f t="shared" si="4"/>
        <v>0</v>
      </c>
      <c r="N76" s="502">
        <f t="shared" si="5"/>
        <v>0</v>
      </c>
      <c r="O76" s="498"/>
      <c r="P76" s="497" t="str">
        <f>IF(O76="","Fixed",VLOOKUP(O76,'5.1.2 CPA Formulae'!$B$9:$E$19,2,FALSE))</f>
        <v>Fixed</v>
      </c>
    </row>
    <row r="77" spans="1:16" s="424" customFormat="1" ht="24.95" customHeight="1" x14ac:dyDescent="0.2">
      <c r="A77" s="496">
        <v>60</v>
      </c>
      <c r="B77" s="506" t="s">
        <v>417</v>
      </c>
      <c r="C77" s="501" t="s">
        <v>358</v>
      </c>
      <c r="D77" s="501">
        <v>1</v>
      </c>
      <c r="E77" s="498"/>
      <c r="F77" s="502">
        <f t="shared" si="0"/>
        <v>0</v>
      </c>
      <c r="G77" s="503" t="s">
        <v>211</v>
      </c>
      <c r="H77" s="504">
        <f>IF(G77&lt;&gt;"",VLOOKUP(G77,'5.1.4 Exchange Rates'!$C$23:$D$37,2,FALSE),"")</f>
        <v>1</v>
      </c>
      <c r="I77" s="498"/>
      <c r="J77" s="505">
        <f t="shared" si="1"/>
        <v>0</v>
      </c>
      <c r="K77" s="505">
        <f t="shared" si="2"/>
        <v>0</v>
      </c>
      <c r="L77" s="497">
        <f t="shared" si="3"/>
        <v>0</v>
      </c>
      <c r="M77" s="498">
        <f t="shared" si="4"/>
        <v>0</v>
      </c>
      <c r="N77" s="502">
        <f t="shared" si="5"/>
        <v>0</v>
      </c>
      <c r="O77" s="498"/>
      <c r="P77" s="497" t="str">
        <f>IF(O77="","Fixed",VLOOKUP(O77,'5.1.2 CPA Formulae'!$B$9:$E$19,2,FALSE))</f>
        <v>Fixed</v>
      </c>
    </row>
    <row r="78" spans="1:16" s="424" customFormat="1" ht="24.95" customHeight="1" x14ac:dyDescent="0.2">
      <c r="A78" s="496">
        <v>61</v>
      </c>
      <c r="B78" s="506" t="s">
        <v>418</v>
      </c>
      <c r="C78" s="501" t="s">
        <v>358</v>
      </c>
      <c r="D78" s="501">
        <v>1</v>
      </c>
      <c r="E78" s="498"/>
      <c r="F78" s="502">
        <f t="shared" si="0"/>
        <v>0</v>
      </c>
      <c r="G78" s="503" t="s">
        <v>211</v>
      </c>
      <c r="H78" s="504">
        <f>IF(G78&lt;&gt;"",VLOOKUP(G78,'5.1.4 Exchange Rates'!$C$23:$D$37,2,FALSE),"")</f>
        <v>1</v>
      </c>
      <c r="I78" s="498"/>
      <c r="J78" s="505">
        <f t="shared" si="1"/>
        <v>0</v>
      </c>
      <c r="K78" s="505">
        <f t="shared" si="2"/>
        <v>0</v>
      </c>
      <c r="L78" s="497">
        <f t="shared" si="3"/>
        <v>0</v>
      </c>
      <c r="M78" s="498">
        <f t="shared" si="4"/>
        <v>0</v>
      </c>
      <c r="N78" s="502">
        <f t="shared" si="5"/>
        <v>0</v>
      </c>
      <c r="O78" s="498"/>
      <c r="P78" s="497" t="str">
        <f>IF(O78="","Fixed",VLOOKUP(O78,'5.1.2 CPA Formulae'!$B$9:$E$19,2,FALSE))</f>
        <v>Fixed</v>
      </c>
    </row>
    <row r="79" spans="1:16" s="424" customFormat="1" ht="24.95" customHeight="1" x14ac:dyDescent="0.2">
      <c r="A79" s="496">
        <v>62</v>
      </c>
      <c r="B79" s="506" t="s">
        <v>419</v>
      </c>
      <c r="C79" s="501" t="s">
        <v>358</v>
      </c>
      <c r="D79" s="501">
        <v>1</v>
      </c>
      <c r="E79" s="498"/>
      <c r="F79" s="502">
        <f t="shared" si="0"/>
        <v>0</v>
      </c>
      <c r="G79" s="503" t="s">
        <v>211</v>
      </c>
      <c r="H79" s="504">
        <f>IF(G79&lt;&gt;"",VLOOKUP(G79,'5.1.4 Exchange Rates'!$C$23:$D$37,2,FALSE),"")</f>
        <v>1</v>
      </c>
      <c r="I79" s="498"/>
      <c r="J79" s="505">
        <f t="shared" si="1"/>
        <v>0</v>
      </c>
      <c r="K79" s="505">
        <f t="shared" si="2"/>
        <v>0</v>
      </c>
      <c r="L79" s="497">
        <f t="shared" si="3"/>
        <v>0</v>
      </c>
      <c r="M79" s="498">
        <f t="shared" si="4"/>
        <v>0</v>
      </c>
      <c r="N79" s="502">
        <f t="shared" si="5"/>
        <v>0</v>
      </c>
      <c r="O79" s="498"/>
      <c r="P79" s="497" t="str">
        <f>IF(O79="","Fixed",VLOOKUP(O79,'5.1.2 CPA Formulae'!$B$9:$E$19,2,FALSE))</f>
        <v>Fixed</v>
      </c>
    </row>
    <row r="80" spans="1:16" s="424" customFormat="1" ht="24.95" customHeight="1" x14ac:dyDescent="0.2">
      <c r="A80" s="496">
        <v>63</v>
      </c>
      <c r="B80" s="506" t="s">
        <v>420</v>
      </c>
      <c r="C80" s="501" t="s">
        <v>358</v>
      </c>
      <c r="D80" s="501">
        <v>1</v>
      </c>
      <c r="E80" s="498"/>
      <c r="F80" s="502">
        <f t="shared" si="0"/>
        <v>0</v>
      </c>
      <c r="G80" s="503" t="s">
        <v>211</v>
      </c>
      <c r="H80" s="504">
        <f>IF(G80&lt;&gt;"",VLOOKUP(G80,'5.1.4 Exchange Rates'!$C$23:$D$37,2,FALSE),"")</f>
        <v>1</v>
      </c>
      <c r="I80" s="498"/>
      <c r="J80" s="505">
        <f t="shared" si="1"/>
        <v>0</v>
      </c>
      <c r="K80" s="505">
        <f t="shared" si="2"/>
        <v>0</v>
      </c>
      <c r="L80" s="497">
        <f t="shared" si="3"/>
        <v>0</v>
      </c>
      <c r="M80" s="498">
        <f t="shared" si="4"/>
        <v>0</v>
      </c>
      <c r="N80" s="502">
        <f t="shared" si="5"/>
        <v>0</v>
      </c>
      <c r="O80" s="498"/>
      <c r="P80" s="497" t="str">
        <f>IF(O80="","Fixed",VLOOKUP(O80,'5.1.2 CPA Formulae'!$B$9:$E$19,2,FALSE))</f>
        <v>Fixed</v>
      </c>
    </row>
    <row r="81" spans="1:16" s="424" customFormat="1" ht="24.95" customHeight="1" x14ac:dyDescent="0.2">
      <c r="A81" s="496">
        <v>64</v>
      </c>
      <c r="B81" s="506" t="s">
        <v>421</v>
      </c>
      <c r="C81" s="501" t="s">
        <v>358</v>
      </c>
      <c r="D81" s="501">
        <v>1</v>
      </c>
      <c r="E81" s="498"/>
      <c r="F81" s="502">
        <f t="shared" si="0"/>
        <v>0</v>
      </c>
      <c r="G81" s="503" t="s">
        <v>211</v>
      </c>
      <c r="H81" s="504">
        <f>IF(G81&lt;&gt;"",VLOOKUP(G81,'5.1.4 Exchange Rates'!$C$23:$D$37,2,FALSE),"")</f>
        <v>1</v>
      </c>
      <c r="I81" s="498"/>
      <c r="J81" s="505">
        <f t="shared" si="1"/>
        <v>0</v>
      </c>
      <c r="K81" s="505">
        <f t="shared" si="2"/>
        <v>0</v>
      </c>
      <c r="L81" s="497">
        <f t="shared" si="3"/>
        <v>0</v>
      </c>
      <c r="M81" s="498">
        <f t="shared" si="4"/>
        <v>0</v>
      </c>
      <c r="N81" s="502">
        <f t="shared" si="5"/>
        <v>0</v>
      </c>
      <c r="O81" s="498"/>
      <c r="P81" s="497" t="str">
        <f>IF(O81="","Fixed",VLOOKUP(O81,'5.1.2 CPA Formulae'!$B$9:$E$19,2,FALSE))</f>
        <v>Fixed</v>
      </c>
    </row>
    <row r="82" spans="1:16" s="424" customFormat="1" ht="24.95" customHeight="1" x14ac:dyDescent="0.2">
      <c r="A82" s="496">
        <v>65</v>
      </c>
      <c r="B82" s="506" t="s">
        <v>422</v>
      </c>
      <c r="C82" s="501" t="s">
        <v>358</v>
      </c>
      <c r="D82" s="501">
        <v>1</v>
      </c>
      <c r="E82" s="498"/>
      <c r="F82" s="502">
        <f t="shared" ref="F82:F115" si="6">E82*D82</f>
        <v>0</v>
      </c>
      <c r="G82" s="503" t="s">
        <v>211</v>
      </c>
      <c r="H82" s="504">
        <f>IF(G82&lt;&gt;"",VLOOKUP(G82,'5.1.4 Exchange Rates'!$C$23:$D$37,2,FALSE),"")</f>
        <v>1</v>
      </c>
      <c r="I82" s="498"/>
      <c r="J82" s="505">
        <f t="shared" ref="J82:J115" si="7">D82*I82</f>
        <v>0</v>
      </c>
      <c r="K82" s="505">
        <f t="shared" ref="K82:K115" si="8">D82*H82*I82</f>
        <v>0</v>
      </c>
      <c r="L82" s="497">
        <f t="shared" ref="L82:L115" si="9">K82+F82</f>
        <v>0</v>
      </c>
      <c r="M82" s="498">
        <f t="shared" ref="M82:M115" si="10">L82*15%</f>
        <v>0</v>
      </c>
      <c r="N82" s="502">
        <f t="shared" ref="N82:N115" si="11">L82+M82</f>
        <v>0</v>
      </c>
      <c r="O82" s="498"/>
      <c r="P82" s="497" t="str">
        <f>IF(O82="","Fixed",VLOOKUP(O82,'5.1.2 CPA Formulae'!$B$9:$E$19,2,FALSE))</f>
        <v>Fixed</v>
      </c>
    </row>
    <row r="83" spans="1:16" s="424" customFormat="1" ht="24.95" customHeight="1" x14ac:dyDescent="0.2">
      <c r="A83" s="496">
        <v>66</v>
      </c>
      <c r="B83" s="506" t="s">
        <v>423</v>
      </c>
      <c r="C83" s="501" t="s">
        <v>358</v>
      </c>
      <c r="D83" s="501">
        <v>1</v>
      </c>
      <c r="E83" s="498"/>
      <c r="F83" s="502">
        <f t="shared" si="6"/>
        <v>0</v>
      </c>
      <c r="G83" s="503" t="s">
        <v>211</v>
      </c>
      <c r="H83" s="504">
        <f>IF(G83&lt;&gt;"",VLOOKUP(G83,'5.1.4 Exchange Rates'!$C$23:$D$37,2,FALSE),"")</f>
        <v>1</v>
      </c>
      <c r="I83" s="498"/>
      <c r="J83" s="505">
        <f t="shared" si="7"/>
        <v>0</v>
      </c>
      <c r="K83" s="505">
        <f t="shared" si="8"/>
        <v>0</v>
      </c>
      <c r="L83" s="497">
        <f t="shared" si="9"/>
        <v>0</v>
      </c>
      <c r="M83" s="498">
        <f t="shared" si="10"/>
        <v>0</v>
      </c>
      <c r="N83" s="502">
        <f t="shared" si="11"/>
        <v>0</v>
      </c>
      <c r="O83" s="498"/>
      <c r="P83" s="497" t="str">
        <f>IF(O83="","Fixed",VLOOKUP(O83,'5.1.2 CPA Formulae'!$B$9:$E$19,2,FALSE))</f>
        <v>Fixed</v>
      </c>
    </row>
    <row r="84" spans="1:16" s="424" customFormat="1" ht="24.95" customHeight="1" x14ac:dyDescent="0.2">
      <c r="A84" s="496">
        <v>67</v>
      </c>
      <c r="B84" s="506" t="s">
        <v>424</v>
      </c>
      <c r="C84" s="501" t="s">
        <v>358</v>
      </c>
      <c r="D84" s="501">
        <v>1</v>
      </c>
      <c r="E84" s="498"/>
      <c r="F84" s="502">
        <f t="shared" si="6"/>
        <v>0</v>
      </c>
      <c r="G84" s="503" t="s">
        <v>211</v>
      </c>
      <c r="H84" s="504">
        <f>IF(G84&lt;&gt;"",VLOOKUP(G84,'5.1.4 Exchange Rates'!$C$23:$D$37,2,FALSE),"")</f>
        <v>1</v>
      </c>
      <c r="I84" s="498"/>
      <c r="J84" s="505">
        <f t="shared" si="7"/>
        <v>0</v>
      </c>
      <c r="K84" s="505">
        <f t="shared" si="8"/>
        <v>0</v>
      </c>
      <c r="L84" s="497">
        <f t="shared" si="9"/>
        <v>0</v>
      </c>
      <c r="M84" s="498">
        <f t="shared" si="10"/>
        <v>0</v>
      </c>
      <c r="N84" s="502">
        <f t="shared" si="11"/>
        <v>0</v>
      </c>
      <c r="O84" s="498"/>
      <c r="P84" s="497" t="str">
        <f>IF(O84="","Fixed",VLOOKUP(O84,'5.1.2 CPA Formulae'!$B$9:$E$19,2,FALSE))</f>
        <v>Fixed</v>
      </c>
    </row>
    <row r="85" spans="1:16" s="424" customFormat="1" ht="24.95" customHeight="1" x14ac:dyDescent="0.2">
      <c r="A85" s="496">
        <v>68</v>
      </c>
      <c r="B85" s="506" t="s">
        <v>425</v>
      </c>
      <c r="C85" s="501" t="s">
        <v>358</v>
      </c>
      <c r="D85" s="501">
        <v>1</v>
      </c>
      <c r="E85" s="498"/>
      <c r="F85" s="502">
        <f t="shared" si="6"/>
        <v>0</v>
      </c>
      <c r="G85" s="503" t="s">
        <v>211</v>
      </c>
      <c r="H85" s="504">
        <f>IF(G85&lt;&gt;"",VLOOKUP(G85,'5.1.4 Exchange Rates'!$C$23:$D$37,2,FALSE),"")</f>
        <v>1</v>
      </c>
      <c r="I85" s="498"/>
      <c r="J85" s="505">
        <f t="shared" si="7"/>
        <v>0</v>
      </c>
      <c r="K85" s="505">
        <f t="shared" si="8"/>
        <v>0</v>
      </c>
      <c r="L85" s="497">
        <f t="shared" si="9"/>
        <v>0</v>
      </c>
      <c r="M85" s="498">
        <f t="shared" si="10"/>
        <v>0</v>
      </c>
      <c r="N85" s="502">
        <f t="shared" si="11"/>
        <v>0</v>
      </c>
      <c r="O85" s="498"/>
      <c r="P85" s="497" t="str">
        <f>IF(O85="","Fixed",VLOOKUP(O85,'5.1.2 CPA Formulae'!$B$9:$E$19,2,FALSE))</f>
        <v>Fixed</v>
      </c>
    </row>
    <row r="86" spans="1:16" s="424" customFormat="1" ht="24.95" customHeight="1" x14ac:dyDescent="0.2">
      <c r="A86" s="496">
        <v>69</v>
      </c>
      <c r="B86" s="506" t="s">
        <v>426</v>
      </c>
      <c r="C86" s="501" t="s">
        <v>358</v>
      </c>
      <c r="D86" s="501">
        <v>1</v>
      </c>
      <c r="E86" s="498"/>
      <c r="F86" s="502">
        <f t="shared" si="6"/>
        <v>0</v>
      </c>
      <c r="G86" s="503" t="s">
        <v>211</v>
      </c>
      <c r="H86" s="504">
        <f>IF(G86&lt;&gt;"",VLOOKUP(G86,'5.1.4 Exchange Rates'!$C$23:$D$37,2,FALSE),"")</f>
        <v>1</v>
      </c>
      <c r="I86" s="498"/>
      <c r="J86" s="505">
        <f t="shared" si="7"/>
        <v>0</v>
      </c>
      <c r="K86" s="505">
        <f t="shared" si="8"/>
        <v>0</v>
      </c>
      <c r="L86" s="497">
        <f t="shared" si="9"/>
        <v>0</v>
      </c>
      <c r="M86" s="498">
        <f t="shared" si="10"/>
        <v>0</v>
      </c>
      <c r="N86" s="502">
        <f t="shared" si="11"/>
        <v>0</v>
      </c>
      <c r="O86" s="498"/>
      <c r="P86" s="497" t="str">
        <f>IF(O86="","Fixed",VLOOKUP(O86,'5.1.2 CPA Formulae'!$B$9:$E$19,2,FALSE))</f>
        <v>Fixed</v>
      </c>
    </row>
    <row r="87" spans="1:16" s="424" customFormat="1" ht="24.95" customHeight="1" x14ac:dyDescent="0.2">
      <c r="A87" s="496">
        <v>70</v>
      </c>
      <c r="B87" s="506" t="s">
        <v>427</v>
      </c>
      <c r="C87" s="501" t="s">
        <v>358</v>
      </c>
      <c r="D87" s="501">
        <v>1</v>
      </c>
      <c r="E87" s="498"/>
      <c r="F87" s="502">
        <f t="shared" si="6"/>
        <v>0</v>
      </c>
      <c r="G87" s="503" t="s">
        <v>211</v>
      </c>
      <c r="H87" s="504">
        <f>IF(G87&lt;&gt;"",VLOOKUP(G87,'5.1.4 Exchange Rates'!$C$23:$D$37,2,FALSE),"")</f>
        <v>1</v>
      </c>
      <c r="I87" s="498"/>
      <c r="J87" s="505">
        <f t="shared" si="7"/>
        <v>0</v>
      </c>
      <c r="K87" s="505">
        <f t="shared" si="8"/>
        <v>0</v>
      </c>
      <c r="L87" s="497">
        <f t="shared" si="9"/>
        <v>0</v>
      </c>
      <c r="M87" s="498">
        <f t="shared" si="10"/>
        <v>0</v>
      </c>
      <c r="N87" s="502">
        <f t="shared" si="11"/>
        <v>0</v>
      </c>
      <c r="O87" s="498"/>
      <c r="P87" s="497" t="str">
        <f>IF(O87="","Fixed",VLOOKUP(O87,'5.1.2 CPA Formulae'!$B$9:$E$19,2,FALSE))</f>
        <v>Fixed</v>
      </c>
    </row>
    <row r="88" spans="1:16" s="424" customFormat="1" ht="24.95" customHeight="1" x14ac:dyDescent="0.2">
      <c r="A88" s="496">
        <v>71</v>
      </c>
      <c r="B88" s="506" t="s">
        <v>428</v>
      </c>
      <c r="C88" s="501" t="s">
        <v>358</v>
      </c>
      <c r="D88" s="501">
        <v>1</v>
      </c>
      <c r="E88" s="498"/>
      <c r="F88" s="502">
        <f t="shared" si="6"/>
        <v>0</v>
      </c>
      <c r="G88" s="503" t="s">
        <v>211</v>
      </c>
      <c r="H88" s="504">
        <f>IF(G88&lt;&gt;"",VLOOKUP(G88,'5.1.4 Exchange Rates'!$C$23:$D$37,2,FALSE),"")</f>
        <v>1</v>
      </c>
      <c r="I88" s="498"/>
      <c r="J88" s="505">
        <f t="shared" si="7"/>
        <v>0</v>
      </c>
      <c r="K88" s="505">
        <f t="shared" si="8"/>
        <v>0</v>
      </c>
      <c r="L88" s="497">
        <f t="shared" si="9"/>
        <v>0</v>
      </c>
      <c r="M88" s="498">
        <f t="shared" si="10"/>
        <v>0</v>
      </c>
      <c r="N88" s="502">
        <f t="shared" si="11"/>
        <v>0</v>
      </c>
      <c r="O88" s="498"/>
      <c r="P88" s="497" t="str">
        <f>IF(O88="","Fixed",VLOOKUP(O88,'5.1.2 CPA Formulae'!$B$9:$E$19,2,FALSE))</f>
        <v>Fixed</v>
      </c>
    </row>
    <row r="89" spans="1:16" s="424" customFormat="1" ht="24.95" customHeight="1" x14ac:dyDescent="0.2">
      <c r="A89" s="496">
        <v>72</v>
      </c>
      <c r="B89" s="506" t="s">
        <v>429</v>
      </c>
      <c r="C89" s="501" t="s">
        <v>358</v>
      </c>
      <c r="D89" s="501">
        <v>1</v>
      </c>
      <c r="E89" s="498"/>
      <c r="F89" s="502">
        <f t="shared" si="6"/>
        <v>0</v>
      </c>
      <c r="G89" s="503" t="s">
        <v>211</v>
      </c>
      <c r="H89" s="504">
        <f>IF(G89&lt;&gt;"",VLOOKUP(G89,'5.1.4 Exchange Rates'!$C$23:$D$37,2,FALSE),"")</f>
        <v>1</v>
      </c>
      <c r="I89" s="498"/>
      <c r="J89" s="505">
        <f t="shared" si="7"/>
        <v>0</v>
      </c>
      <c r="K89" s="505">
        <f t="shared" si="8"/>
        <v>0</v>
      </c>
      <c r="L89" s="497">
        <f t="shared" si="9"/>
        <v>0</v>
      </c>
      <c r="M89" s="498">
        <f t="shared" si="10"/>
        <v>0</v>
      </c>
      <c r="N89" s="502">
        <f t="shared" si="11"/>
        <v>0</v>
      </c>
      <c r="O89" s="498"/>
      <c r="P89" s="497" t="str">
        <f>IF(O89="","Fixed",VLOOKUP(O89,'5.1.2 CPA Formulae'!$B$9:$E$19,2,FALSE))</f>
        <v>Fixed</v>
      </c>
    </row>
    <row r="90" spans="1:16" s="424" customFormat="1" ht="24.95" customHeight="1" x14ac:dyDescent="0.2">
      <c r="A90" s="496">
        <v>73</v>
      </c>
      <c r="B90" s="506" t="s">
        <v>430</v>
      </c>
      <c r="C90" s="501" t="s">
        <v>358</v>
      </c>
      <c r="D90" s="501">
        <v>1</v>
      </c>
      <c r="E90" s="498"/>
      <c r="F90" s="502">
        <f t="shared" si="6"/>
        <v>0</v>
      </c>
      <c r="G90" s="503" t="s">
        <v>211</v>
      </c>
      <c r="H90" s="504">
        <f>IF(G90&lt;&gt;"",VLOOKUP(G90,'5.1.4 Exchange Rates'!$C$23:$D$37,2,FALSE),"")</f>
        <v>1</v>
      </c>
      <c r="I90" s="498"/>
      <c r="J90" s="505">
        <f t="shared" si="7"/>
        <v>0</v>
      </c>
      <c r="K90" s="505">
        <f t="shared" si="8"/>
        <v>0</v>
      </c>
      <c r="L90" s="497">
        <f t="shared" si="9"/>
        <v>0</v>
      </c>
      <c r="M90" s="498">
        <f t="shared" si="10"/>
        <v>0</v>
      </c>
      <c r="N90" s="502">
        <f t="shared" si="11"/>
        <v>0</v>
      </c>
      <c r="O90" s="498"/>
      <c r="P90" s="497" t="str">
        <f>IF(O90="","Fixed",VLOOKUP(O90,'5.1.2 CPA Formulae'!$B$9:$E$19,2,FALSE))</f>
        <v>Fixed</v>
      </c>
    </row>
    <row r="91" spans="1:16" s="424" customFormat="1" ht="24.95" customHeight="1" x14ac:dyDescent="0.2">
      <c r="A91" s="496">
        <v>74</v>
      </c>
      <c r="B91" s="506" t="s">
        <v>431</v>
      </c>
      <c r="C91" s="501" t="s">
        <v>358</v>
      </c>
      <c r="D91" s="501">
        <v>1</v>
      </c>
      <c r="E91" s="498"/>
      <c r="F91" s="502">
        <f t="shared" si="6"/>
        <v>0</v>
      </c>
      <c r="G91" s="503" t="s">
        <v>211</v>
      </c>
      <c r="H91" s="504">
        <f>IF(G91&lt;&gt;"",VLOOKUP(G91,'5.1.4 Exchange Rates'!$C$23:$D$37,2,FALSE),"")</f>
        <v>1</v>
      </c>
      <c r="I91" s="498"/>
      <c r="J91" s="505">
        <f t="shared" si="7"/>
        <v>0</v>
      </c>
      <c r="K91" s="505">
        <f t="shared" si="8"/>
        <v>0</v>
      </c>
      <c r="L91" s="497">
        <f t="shared" si="9"/>
        <v>0</v>
      </c>
      <c r="M91" s="498">
        <f t="shared" si="10"/>
        <v>0</v>
      </c>
      <c r="N91" s="502">
        <f t="shared" si="11"/>
        <v>0</v>
      </c>
      <c r="O91" s="498"/>
      <c r="P91" s="497" t="str">
        <f>IF(O91="","Fixed",VLOOKUP(O91,'5.1.2 CPA Formulae'!$B$9:$E$19,2,FALSE))</f>
        <v>Fixed</v>
      </c>
    </row>
    <row r="92" spans="1:16" s="424" customFormat="1" ht="24.95" customHeight="1" x14ac:dyDescent="0.2">
      <c r="A92" s="496">
        <v>75</v>
      </c>
      <c r="B92" s="506" t="s">
        <v>432</v>
      </c>
      <c r="C92" s="501" t="s">
        <v>358</v>
      </c>
      <c r="D92" s="501">
        <v>1</v>
      </c>
      <c r="E92" s="498"/>
      <c r="F92" s="502">
        <f t="shared" si="6"/>
        <v>0</v>
      </c>
      <c r="G92" s="503" t="s">
        <v>211</v>
      </c>
      <c r="H92" s="504">
        <f>IF(G92&lt;&gt;"",VLOOKUP(G92,'5.1.4 Exchange Rates'!$C$23:$D$37,2,FALSE),"")</f>
        <v>1</v>
      </c>
      <c r="I92" s="498"/>
      <c r="J92" s="505">
        <f t="shared" si="7"/>
        <v>0</v>
      </c>
      <c r="K92" s="505">
        <f t="shared" si="8"/>
        <v>0</v>
      </c>
      <c r="L92" s="497">
        <f t="shared" si="9"/>
        <v>0</v>
      </c>
      <c r="M92" s="498">
        <f t="shared" si="10"/>
        <v>0</v>
      </c>
      <c r="N92" s="502">
        <f t="shared" si="11"/>
        <v>0</v>
      </c>
      <c r="O92" s="498"/>
      <c r="P92" s="497" t="str">
        <f>IF(O92="","Fixed",VLOOKUP(O92,'5.1.2 CPA Formulae'!$B$9:$E$19,2,FALSE))</f>
        <v>Fixed</v>
      </c>
    </row>
    <row r="93" spans="1:16" s="424" customFormat="1" ht="24.95" customHeight="1" x14ac:dyDescent="0.2">
      <c r="A93" s="496">
        <v>76</v>
      </c>
      <c r="B93" s="506" t="s">
        <v>433</v>
      </c>
      <c r="C93" s="501" t="s">
        <v>358</v>
      </c>
      <c r="D93" s="501">
        <v>1</v>
      </c>
      <c r="E93" s="498"/>
      <c r="F93" s="502">
        <f t="shared" si="6"/>
        <v>0</v>
      </c>
      <c r="G93" s="503" t="s">
        <v>211</v>
      </c>
      <c r="H93" s="504">
        <f>IF(G93&lt;&gt;"",VLOOKUP(G93,'5.1.4 Exchange Rates'!$C$23:$D$37,2,FALSE),"")</f>
        <v>1</v>
      </c>
      <c r="I93" s="498"/>
      <c r="J93" s="505">
        <f t="shared" si="7"/>
        <v>0</v>
      </c>
      <c r="K93" s="505">
        <f t="shared" si="8"/>
        <v>0</v>
      </c>
      <c r="L93" s="497">
        <f t="shared" si="9"/>
        <v>0</v>
      </c>
      <c r="M93" s="498">
        <f t="shared" si="10"/>
        <v>0</v>
      </c>
      <c r="N93" s="502">
        <f t="shared" si="11"/>
        <v>0</v>
      </c>
      <c r="O93" s="498"/>
      <c r="P93" s="497" t="str">
        <f>IF(O93="","Fixed",VLOOKUP(O93,'5.1.2 CPA Formulae'!$B$9:$E$19,2,FALSE))</f>
        <v>Fixed</v>
      </c>
    </row>
    <row r="94" spans="1:16" s="424" customFormat="1" ht="24.95" customHeight="1" x14ac:dyDescent="0.2">
      <c r="A94" s="496">
        <v>77</v>
      </c>
      <c r="B94" s="506" t="s">
        <v>434</v>
      </c>
      <c r="C94" s="501" t="s">
        <v>358</v>
      </c>
      <c r="D94" s="501">
        <v>1</v>
      </c>
      <c r="E94" s="498"/>
      <c r="F94" s="502">
        <f t="shared" si="6"/>
        <v>0</v>
      </c>
      <c r="G94" s="503" t="s">
        <v>211</v>
      </c>
      <c r="H94" s="504">
        <f>IF(G94&lt;&gt;"",VLOOKUP(G94,'5.1.4 Exchange Rates'!$C$23:$D$37,2,FALSE),"")</f>
        <v>1</v>
      </c>
      <c r="I94" s="498"/>
      <c r="J94" s="505">
        <f t="shared" si="7"/>
        <v>0</v>
      </c>
      <c r="K94" s="505">
        <f t="shared" si="8"/>
        <v>0</v>
      </c>
      <c r="L94" s="497">
        <f t="shared" si="9"/>
        <v>0</v>
      </c>
      <c r="M94" s="498">
        <f t="shared" si="10"/>
        <v>0</v>
      </c>
      <c r="N94" s="502">
        <f t="shared" si="11"/>
        <v>0</v>
      </c>
      <c r="O94" s="498"/>
      <c r="P94" s="497" t="str">
        <f>IF(O94="","Fixed",VLOOKUP(O94,'5.1.2 CPA Formulae'!$B$9:$E$19,2,FALSE))</f>
        <v>Fixed</v>
      </c>
    </row>
    <row r="95" spans="1:16" s="424" customFormat="1" ht="24.95" customHeight="1" x14ac:dyDescent="0.2">
      <c r="A95" s="496">
        <v>78</v>
      </c>
      <c r="B95" s="506" t="s">
        <v>435</v>
      </c>
      <c r="C95" s="501" t="s">
        <v>358</v>
      </c>
      <c r="D95" s="501">
        <v>1</v>
      </c>
      <c r="E95" s="498"/>
      <c r="F95" s="502">
        <f t="shared" si="6"/>
        <v>0</v>
      </c>
      <c r="G95" s="503" t="s">
        <v>211</v>
      </c>
      <c r="H95" s="504">
        <f>IF(G95&lt;&gt;"",VLOOKUP(G95,'5.1.4 Exchange Rates'!$C$23:$D$37,2,FALSE),"")</f>
        <v>1</v>
      </c>
      <c r="I95" s="498"/>
      <c r="J95" s="505">
        <f t="shared" si="7"/>
        <v>0</v>
      </c>
      <c r="K95" s="505">
        <f t="shared" si="8"/>
        <v>0</v>
      </c>
      <c r="L95" s="497">
        <f t="shared" si="9"/>
        <v>0</v>
      </c>
      <c r="M95" s="498">
        <f t="shared" si="10"/>
        <v>0</v>
      </c>
      <c r="N95" s="502">
        <f t="shared" si="11"/>
        <v>0</v>
      </c>
      <c r="O95" s="498"/>
      <c r="P95" s="497" t="str">
        <f>IF(O95="","Fixed",VLOOKUP(O95,'5.1.2 CPA Formulae'!$B$9:$E$19,2,FALSE))</f>
        <v>Fixed</v>
      </c>
    </row>
    <row r="96" spans="1:16" s="424" customFormat="1" ht="24.95" customHeight="1" x14ac:dyDescent="0.2">
      <c r="A96" s="496">
        <v>79</v>
      </c>
      <c r="B96" s="506" t="s">
        <v>436</v>
      </c>
      <c r="C96" s="501" t="s">
        <v>358</v>
      </c>
      <c r="D96" s="501">
        <v>1</v>
      </c>
      <c r="E96" s="498"/>
      <c r="F96" s="502">
        <f t="shared" si="6"/>
        <v>0</v>
      </c>
      <c r="G96" s="503" t="s">
        <v>211</v>
      </c>
      <c r="H96" s="504">
        <f>IF(G96&lt;&gt;"",VLOOKUP(G96,'5.1.4 Exchange Rates'!$C$23:$D$37,2,FALSE),"")</f>
        <v>1</v>
      </c>
      <c r="I96" s="498"/>
      <c r="J96" s="505">
        <f t="shared" si="7"/>
        <v>0</v>
      </c>
      <c r="K96" s="505">
        <f t="shared" si="8"/>
        <v>0</v>
      </c>
      <c r="L96" s="497">
        <f t="shared" si="9"/>
        <v>0</v>
      </c>
      <c r="M96" s="498">
        <f t="shared" si="10"/>
        <v>0</v>
      </c>
      <c r="N96" s="502">
        <f t="shared" si="11"/>
        <v>0</v>
      </c>
      <c r="O96" s="498"/>
      <c r="P96" s="497" t="str">
        <f>IF(O96="","Fixed",VLOOKUP(O96,'5.1.2 CPA Formulae'!$B$9:$E$19,2,FALSE))</f>
        <v>Fixed</v>
      </c>
    </row>
    <row r="97" spans="1:16" s="424" customFormat="1" ht="24.95" customHeight="1" x14ac:dyDescent="0.2">
      <c r="A97" s="496">
        <v>80</v>
      </c>
      <c r="B97" s="506" t="s">
        <v>437</v>
      </c>
      <c r="C97" s="501" t="s">
        <v>358</v>
      </c>
      <c r="D97" s="501">
        <v>1</v>
      </c>
      <c r="E97" s="498"/>
      <c r="F97" s="502">
        <f t="shared" si="6"/>
        <v>0</v>
      </c>
      <c r="G97" s="503" t="s">
        <v>211</v>
      </c>
      <c r="H97" s="504">
        <f>IF(G97&lt;&gt;"",VLOOKUP(G97,'5.1.4 Exchange Rates'!$C$23:$D$37,2,FALSE),"")</f>
        <v>1</v>
      </c>
      <c r="I97" s="498"/>
      <c r="J97" s="505">
        <f t="shared" si="7"/>
        <v>0</v>
      </c>
      <c r="K97" s="505">
        <f t="shared" si="8"/>
        <v>0</v>
      </c>
      <c r="L97" s="497">
        <f t="shared" si="9"/>
        <v>0</v>
      </c>
      <c r="M97" s="498">
        <f t="shared" si="10"/>
        <v>0</v>
      </c>
      <c r="N97" s="502">
        <f t="shared" si="11"/>
        <v>0</v>
      </c>
      <c r="O97" s="498"/>
      <c r="P97" s="497" t="str">
        <f>IF(O97="","Fixed",VLOOKUP(O97,'5.1.2 CPA Formulae'!$B$9:$E$19,2,FALSE))</f>
        <v>Fixed</v>
      </c>
    </row>
    <row r="98" spans="1:16" s="424" customFormat="1" ht="24.95" customHeight="1" x14ac:dyDescent="0.2">
      <c r="A98" s="496">
        <v>81</v>
      </c>
      <c r="B98" s="506" t="s">
        <v>438</v>
      </c>
      <c r="C98" s="501" t="s">
        <v>358</v>
      </c>
      <c r="D98" s="501">
        <v>1</v>
      </c>
      <c r="E98" s="498"/>
      <c r="F98" s="502">
        <f t="shared" si="6"/>
        <v>0</v>
      </c>
      <c r="G98" s="503" t="s">
        <v>211</v>
      </c>
      <c r="H98" s="504">
        <f>IF(G98&lt;&gt;"",VLOOKUP(G98,'5.1.4 Exchange Rates'!$C$23:$D$37,2,FALSE),"")</f>
        <v>1</v>
      </c>
      <c r="I98" s="498"/>
      <c r="J98" s="505">
        <f t="shared" si="7"/>
        <v>0</v>
      </c>
      <c r="K98" s="505">
        <f t="shared" si="8"/>
        <v>0</v>
      </c>
      <c r="L98" s="497">
        <f t="shared" si="9"/>
        <v>0</v>
      </c>
      <c r="M98" s="498">
        <f t="shared" si="10"/>
        <v>0</v>
      </c>
      <c r="N98" s="502">
        <f t="shared" si="11"/>
        <v>0</v>
      </c>
      <c r="O98" s="498"/>
      <c r="P98" s="497" t="str">
        <f>IF(O98="","Fixed",VLOOKUP(O98,'5.1.2 CPA Formulae'!$B$9:$E$19,2,FALSE))</f>
        <v>Fixed</v>
      </c>
    </row>
    <row r="99" spans="1:16" s="424" customFormat="1" ht="24.95" customHeight="1" x14ac:dyDescent="0.2">
      <c r="A99" s="496">
        <v>82</v>
      </c>
      <c r="B99" s="506" t="s">
        <v>439</v>
      </c>
      <c r="C99" s="501" t="s">
        <v>358</v>
      </c>
      <c r="D99" s="501">
        <v>1</v>
      </c>
      <c r="E99" s="498"/>
      <c r="F99" s="502">
        <f t="shared" si="6"/>
        <v>0</v>
      </c>
      <c r="G99" s="503" t="s">
        <v>211</v>
      </c>
      <c r="H99" s="504">
        <f>IF(G99&lt;&gt;"",VLOOKUP(G99,'5.1.4 Exchange Rates'!$C$23:$D$37,2,FALSE),"")</f>
        <v>1</v>
      </c>
      <c r="I99" s="498"/>
      <c r="J99" s="505">
        <f t="shared" si="7"/>
        <v>0</v>
      </c>
      <c r="K99" s="505">
        <f t="shared" si="8"/>
        <v>0</v>
      </c>
      <c r="L99" s="497">
        <f t="shared" si="9"/>
        <v>0</v>
      </c>
      <c r="M99" s="498">
        <f t="shared" si="10"/>
        <v>0</v>
      </c>
      <c r="N99" s="502">
        <f t="shared" si="11"/>
        <v>0</v>
      </c>
      <c r="O99" s="498"/>
      <c r="P99" s="497" t="str">
        <f>IF(O99="","Fixed",VLOOKUP(O99,'5.1.2 CPA Formulae'!$B$9:$E$19,2,FALSE))</f>
        <v>Fixed</v>
      </c>
    </row>
    <row r="100" spans="1:16" s="424" customFormat="1" ht="24.95" customHeight="1" x14ac:dyDescent="0.2">
      <c r="A100" s="496">
        <v>83</v>
      </c>
      <c r="B100" s="506" t="s">
        <v>440</v>
      </c>
      <c r="C100" s="501" t="s">
        <v>358</v>
      </c>
      <c r="D100" s="501">
        <v>1</v>
      </c>
      <c r="E100" s="498"/>
      <c r="F100" s="502">
        <f t="shared" si="6"/>
        <v>0</v>
      </c>
      <c r="G100" s="503" t="s">
        <v>211</v>
      </c>
      <c r="H100" s="504">
        <f>IF(G100&lt;&gt;"",VLOOKUP(G100,'5.1.4 Exchange Rates'!$C$23:$D$37,2,FALSE),"")</f>
        <v>1</v>
      </c>
      <c r="I100" s="498"/>
      <c r="J100" s="505">
        <f t="shared" si="7"/>
        <v>0</v>
      </c>
      <c r="K100" s="505">
        <f t="shared" si="8"/>
        <v>0</v>
      </c>
      <c r="L100" s="497">
        <f t="shared" si="9"/>
        <v>0</v>
      </c>
      <c r="M100" s="498">
        <f t="shared" si="10"/>
        <v>0</v>
      </c>
      <c r="N100" s="502">
        <f t="shared" si="11"/>
        <v>0</v>
      </c>
      <c r="O100" s="498"/>
      <c r="P100" s="497" t="str">
        <f>IF(O100="","Fixed",VLOOKUP(O100,'5.1.2 CPA Formulae'!$B$9:$E$19,2,FALSE))</f>
        <v>Fixed</v>
      </c>
    </row>
    <row r="101" spans="1:16" s="424" customFormat="1" ht="24.95" customHeight="1" x14ac:dyDescent="0.2">
      <c r="A101" s="496">
        <v>84</v>
      </c>
      <c r="B101" s="506" t="s">
        <v>441</v>
      </c>
      <c r="C101" s="501" t="s">
        <v>358</v>
      </c>
      <c r="D101" s="501">
        <v>1</v>
      </c>
      <c r="E101" s="498"/>
      <c r="F101" s="502">
        <f t="shared" si="6"/>
        <v>0</v>
      </c>
      <c r="G101" s="503" t="s">
        <v>211</v>
      </c>
      <c r="H101" s="504">
        <f>IF(G101&lt;&gt;"",VLOOKUP(G101,'5.1.4 Exchange Rates'!$C$23:$D$37,2,FALSE),"")</f>
        <v>1</v>
      </c>
      <c r="I101" s="498"/>
      <c r="J101" s="505">
        <f t="shared" si="7"/>
        <v>0</v>
      </c>
      <c r="K101" s="505">
        <f t="shared" si="8"/>
        <v>0</v>
      </c>
      <c r="L101" s="497">
        <f t="shared" si="9"/>
        <v>0</v>
      </c>
      <c r="M101" s="498">
        <f t="shared" si="10"/>
        <v>0</v>
      </c>
      <c r="N101" s="502">
        <f t="shared" si="11"/>
        <v>0</v>
      </c>
      <c r="O101" s="498"/>
      <c r="P101" s="497" t="str">
        <f>IF(O101="","Fixed",VLOOKUP(O101,'5.1.2 CPA Formulae'!$B$9:$E$19,2,FALSE))</f>
        <v>Fixed</v>
      </c>
    </row>
    <row r="102" spans="1:16" s="424" customFormat="1" ht="24.95" customHeight="1" x14ac:dyDescent="0.2">
      <c r="A102" s="496">
        <v>85</v>
      </c>
      <c r="B102" s="506" t="s">
        <v>442</v>
      </c>
      <c r="C102" s="501" t="s">
        <v>358</v>
      </c>
      <c r="D102" s="501">
        <v>1</v>
      </c>
      <c r="E102" s="498"/>
      <c r="F102" s="502">
        <f t="shared" si="6"/>
        <v>0</v>
      </c>
      <c r="G102" s="503" t="s">
        <v>211</v>
      </c>
      <c r="H102" s="504">
        <f>IF(G102&lt;&gt;"",VLOOKUP(G102,'5.1.4 Exchange Rates'!$C$23:$D$37,2,FALSE),"")</f>
        <v>1</v>
      </c>
      <c r="I102" s="498"/>
      <c r="J102" s="505">
        <f t="shared" si="7"/>
        <v>0</v>
      </c>
      <c r="K102" s="505">
        <f t="shared" si="8"/>
        <v>0</v>
      </c>
      <c r="L102" s="497">
        <f t="shared" si="9"/>
        <v>0</v>
      </c>
      <c r="M102" s="498">
        <f t="shared" si="10"/>
        <v>0</v>
      </c>
      <c r="N102" s="502">
        <f t="shared" si="11"/>
        <v>0</v>
      </c>
      <c r="O102" s="498"/>
      <c r="P102" s="497" t="str">
        <f>IF(O102="","Fixed",VLOOKUP(O102,'5.1.2 CPA Formulae'!$B$9:$E$19,2,FALSE))</f>
        <v>Fixed</v>
      </c>
    </row>
    <row r="103" spans="1:16" s="424" customFormat="1" ht="24.95" customHeight="1" x14ac:dyDescent="0.2">
      <c r="A103" s="496">
        <v>86</v>
      </c>
      <c r="B103" s="506" t="s">
        <v>443</v>
      </c>
      <c r="C103" s="501" t="s">
        <v>358</v>
      </c>
      <c r="D103" s="501">
        <v>1</v>
      </c>
      <c r="E103" s="498"/>
      <c r="F103" s="502">
        <f t="shared" si="6"/>
        <v>0</v>
      </c>
      <c r="G103" s="503" t="s">
        <v>211</v>
      </c>
      <c r="H103" s="504">
        <f>IF(G103&lt;&gt;"",VLOOKUP(G103,'5.1.4 Exchange Rates'!$C$23:$D$37,2,FALSE),"")</f>
        <v>1</v>
      </c>
      <c r="I103" s="498"/>
      <c r="J103" s="505">
        <f t="shared" si="7"/>
        <v>0</v>
      </c>
      <c r="K103" s="505">
        <f t="shared" si="8"/>
        <v>0</v>
      </c>
      <c r="L103" s="497">
        <f t="shared" si="9"/>
        <v>0</v>
      </c>
      <c r="M103" s="498">
        <f t="shared" si="10"/>
        <v>0</v>
      </c>
      <c r="N103" s="502">
        <f t="shared" si="11"/>
        <v>0</v>
      </c>
      <c r="O103" s="498"/>
      <c r="P103" s="497" t="str">
        <f>IF(O103="","Fixed",VLOOKUP(O103,'5.1.2 CPA Formulae'!$B$9:$E$19,2,FALSE))</f>
        <v>Fixed</v>
      </c>
    </row>
    <row r="104" spans="1:16" s="424" customFormat="1" ht="24.95" customHeight="1" x14ac:dyDescent="0.2">
      <c r="A104" s="496">
        <v>87</v>
      </c>
      <c r="B104" s="506" t="s">
        <v>444</v>
      </c>
      <c r="C104" s="501" t="s">
        <v>358</v>
      </c>
      <c r="D104" s="501">
        <v>1</v>
      </c>
      <c r="E104" s="498"/>
      <c r="F104" s="502">
        <f t="shared" si="6"/>
        <v>0</v>
      </c>
      <c r="G104" s="503" t="s">
        <v>211</v>
      </c>
      <c r="H104" s="504">
        <f>IF(G104&lt;&gt;"",VLOOKUP(G104,'5.1.4 Exchange Rates'!$C$23:$D$37,2,FALSE),"")</f>
        <v>1</v>
      </c>
      <c r="I104" s="498"/>
      <c r="J104" s="505">
        <f t="shared" si="7"/>
        <v>0</v>
      </c>
      <c r="K104" s="505">
        <f t="shared" si="8"/>
        <v>0</v>
      </c>
      <c r="L104" s="497">
        <f t="shared" si="9"/>
        <v>0</v>
      </c>
      <c r="M104" s="498">
        <f t="shared" si="10"/>
        <v>0</v>
      </c>
      <c r="N104" s="502">
        <f t="shared" si="11"/>
        <v>0</v>
      </c>
      <c r="O104" s="498"/>
      <c r="P104" s="497" t="str">
        <f>IF(O104="","Fixed",VLOOKUP(O104,'5.1.2 CPA Formulae'!$B$9:$E$19,2,FALSE))</f>
        <v>Fixed</v>
      </c>
    </row>
    <row r="105" spans="1:16" s="424" customFormat="1" ht="24.95" customHeight="1" x14ac:dyDescent="0.2">
      <c r="A105" s="496">
        <v>88</v>
      </c>
      <c r="B105" s="506" t="s">
        <v>445</v>
      </c>
      <c r="C105" s="501" t="s">
        <v>358</v>
      </c>
      <c r="D105" s="501">
        <v>1</v>
      </c>
      <c r="E105" s="498"/>
      <c r="F105" s="502">
        <f t="shared" si="6"/>
        <v>0</v>
      </c>
      <c r="G105" s="503" t="s">
        <v>211</v>
      </c>
      <c r="H105" s="504">
        <f>IF(G105&lt;&gt;"",VLOOKUP(G105,'5.1.4 Exchange Rates'!$C$23:$D$37,2,FALSE),"")</f>
        <v>1</v>
      </c>
      <c r="I105" s="498"/>
      <c r="J105" s="505">
        <f t="shared" si="7"/>
        <v>0</v>
      </c>
      <c r="K105" s="505">
        <f t="shared" si="8"/>
        <v>0</v>
      </c>
      <c r="L105" s="497">
        <f t="shared" si="9"/>
        <v>0</v>
      </c>
      <c r="M105" s="498">
        <f t="shared" si="10"/>
        <v>0</v>
      </c>
      <c r="N105" s="502">
        <f t="shared" si="11"/>
        <v>0</v>
      </c>
      <c r="O105" s="498"/>
      <c r="P105" s="497" t="str">
        <f>IF(O105="","Fixed",VLOOKUP(O105,'5.1.2 CPA Formulae'!$B$9:$E$19,2,FALSE))</f>
        <v>Fixed</v>
      </c>
    </row>
    <row r="106" spans="1:16" s="424" customFormat="1" ht="24.95" customHeight="1" x14ac:dyDescent="0.2">
      <c r="A106" s="496">
        <v>89</v>
      </c>
      <c r="B106" s="506" t="s">
        <v>446</v>
      </c>
      <c r="C106" s="501" t="s">
        <v>358</v>
      </c>
      <c r="D106" s="501">
        <v>1</v>
      </c>
      <c r="E106" s="498"/>
      <c r="F106" s="502">
        <f t="shared" si="6"/>
        <v>0</v>
      </c>
      <c r="G106" s="503" t="s">
        <v>211</v>
      </c>
      <c r="H106" s="504">
        <f>IF(G106&lt;&gt;"",VLOOKUP(G106,'5.1.4 Exchange Rates'!$C$23:$D$37,2,FALSE),"")</f>
        <v>1</v>
      </c>
      <c r="I106" s="498"/>
      <c r="J106" s="505">
        <f t="shared" si="7"/>
        <v>0</v>
      </c>
      <c r="K106" s="505">
        <f t="shared" si="8"/>
        <v>0</v>
      </c>
      <c r="L106" s="497">
        <f t="shared" si="9"/>
        <v>0</v>
      </c>
      <c r="M106" s="498">
        <f t="shared" si="10"/>
        <v>0</v>
      </c>
      <c r="N106" s="502">
        <f t="shared" si="11"/>
        <v>0</v>
      </c>
      <c r="O106" s="498"/>
      <c r="P106" s="497" t="str">
        <f>IF(O106="","Fixed",VLOOKUP(O106,'5.1.2 CPA Formulae'!$B$9:$E$19,2,FALSE))</f>
        <v>Fixed</v>
      </c>
    </row>
    <row r="107" spans="1:16" s="424" customFormat="1" ht="24.95" customHeight="1" x14ac:dyDescent="0.2">
      <c r="A107" s="496">
        <v>90</v>
      </c>
      <c r="B107" s="506" t="s">
        <v>447</v>
      </c>
      <c r="C107" s="501" t="s">
        <v>358</v>
      </c>
      <c r="D107" s="501">
        <v>1</v>
      </c>
      <c r="E107" s="498"/>
      <c r="F107" s="502">
        <f t="shared" si="6"/>
        <v>0</v>
      </c>
      <c r="G107" s="503" t="s">
        <v>211</v>
      </c>
      <c r="H107" s="504">
        <f>IF(G107&lt;&gt;"",VLOOKUP(G107,'5.1.4 Exchange Rates'!$C$23:$D$37,2,FALSE),"")</f>
        <v>1</v>
      </c>
      <c r="I107" s="498"/>
      <c r="J107" s="505">
        <f t="shared" si="7"/>
        <v>0</v>
      </c>
      <c r="K107" s="505">
        <f t="shared" si="8"/>
        <v>0</v>
      </c>
      <c r="L107" s="497">
        <f t="shared" si="9"/>
        <v>0</v>
      </c>
      <c r="M107" s="498">
        <f t="shared" si="10"/>
        <v>0</v>
      </c>
      <c r="N107" s="502">
        <f t="shared" si="11"/>
        <v>0</v>
      </c>
      <c r="O107" s="498"/>
      <c r="P107" s="497" t="str">
        <f>IF(O107="","Fixed",VLOOKUP(O107,'5.1.2 CPA Formulae'!$B$9:$E$19,2,FALSE))</f>
        <v>Fixed</v>
      </c>
    </row>
    <row r="108" spans="1:16" s="424" customFormat="1" ht="24.95" customHeight="1" x14ac:dyDescent="0.2">
      <c r="A108" s="496">
        <v>91</v>
      </c>
      <c r="B108" s="506" t="s">
        <v>448</v>
      </c>
      <c r="C108" s="501" t="s">
        <v>358</v>
      </c>
      <c r="D108" s="501">
        <v>1</v>
      </c>
      <c r="E108" s="498"/>
      <c r="F108" s="502">
        <f t="shared" si="6"/>
        <v>0</v>
      </c>
      <c r="G108" s="503" t="s">
        <v>211</v>
      </c>
      <c r="H108" s="504">
        <f>IF(G108&lt;&gt;"",VLOOKUP(G108,'5.1.4 Exchange Rates'!$C$23:$D$37,2,FALSE),"")</f>
        <v>1</v>
      </c>
      <c r="I108" s="498"/>
      <c r="J108" s="505">
        <f t="shared" si="7"/>
        <v>0</v>
      </c>
      <c r="K108" s="505">
        <f t="shared" si="8"/>
        <v>0</v>
      </c>
      <c r="L108" s="497">
        <f t="shared" si="9"/>
        <v>0</v>
      </c>
      <c r="M108" s="498">
        <f t="shared" si="10"/>
        <v>0</v>
      </c>
      <c r="N108" s="502">
        <f t="shared" si="11"/>
        <v>0</v>
      </c>
      <c r="O108" s="498"/>
      <c r="P108" s="497" t="str">
        <f>IF(O108="","Fixed",VLOOKUP(O108,'5.1.2 CPA Formulae'!$B$9:$E$19,2,FALSE))</f>
        <v>Fixed</v>
      </c>
    </row>
    <row r="109" spans="1:16" s="424" customFormat="1" ht="24.95" customHeight="1" x14ac:dyDescent="0.2">
      <c r="A109" s="496">
        <v>92</v>
      </c>
      <c r="B109" s="506" t="s">
        <v>449</v>
      </c>
      <c r="C109" s="501" t="s">
        <v>358</v>
      </c>
      <c r="D109" s="501">
        <v>1</v>
      </c>
      <c r="E109" s="498"/>
      <c r="F109" s="502">
        <f t="shared" si="6"/>
        <v>0</v>
      </c>
      <c r="G109" s="503" t="s">
        <v>211</v>
      </c>
      <c r="H109" s="504">
        <f>IF(G109&lt;&gt;"",VLOOKUP(G109,'5.1.4 Exchange Rates'!$C$23:$D$37,2,FALSE),"")</f>
        <v>1</v>
      </c>
      <c r="I109" s="498"/>
      <c r="J109" s="505">
        <f t="shared" si="7"/>
        <v>0</v>
      </c>
      <c r="K109" s="505">
        <f t="shared" si="8"/>
        <v>0</v>
      </c>
      <c r="L109" s="497">
        <f t="shared" si="9"/>
        <v>0</v>
      </c>
      <c r="M109" s="498">
        <f t="shared" si="10"/>
        <v>0</v>
      </c>
      <c r="N109" s="502">
        <f t="shared" si="11"/>
        <v>0</v>
      </c>
      <c r="O109" s="498"/>
      <c r="P109" s="497" t="str">
        <f>IF(O109="","Fixed",VLOOKUP(O109,'5.1.2 CPA Formulae'!$B$9:$E$19,2,FALSE))</f>
        <v>Fixed</v>
      </c>
    </row>
    <row r="110" spans="1:16" s="424" customFormat="1" ht="24.95" customHeight="1" x14ac:dyDescent="0.2">
      <c r="A110" s="496">
        <v>93</v>
      </c>
      <c r="B110" s="506" t="s">
        <v>450</v>
      </c>
      <c r="C110" s="501" t="s">
        <v>358</v>
      </c>
      <c r="D110" s="501">
        <v>1</v>
      </c>
      <c r="E110" s="498"/>
      <c r="F110" s="502">
        <f t="shared" si="6"/>
        <v>0</v>
      </c>
      <c r="G110" s="503" t="s">
        <v>211</v>
      </c>
      <c r="H110" s="504">
        <f>IF(G110&lt;&gt;"",VLOOKUP(G110,'5.1.4 Exchange Rates'!$C$23:$D$37,2,FALSE),"")</f>
        <v>1</v>
      </c>
      <c r="I110" s="498"/>
      <c r="J110" s="505">
        <f t="shared" si="7"/>
        <v>0</v>
      </c>
      <c r="K110" s="505">
        <f t="shared" si="8"/>
        <v>0</v>
      </c>
      <c r="L110" s="497">
        <f t="shared" si="9"/>
        <v>0</v>
      </c>
      <c r="M110" s="498">
        <f t="shared" si="10"/>
        <v>0</v>
      </c>
      <c r="N110" s="502">
        <f t="shared" si="11"/>
        <v>0</v>
      </c>
      <c r="O110" s="498"/>
      <c r="P110" s="497" t="str">
        <f>IF(O110="","Fixed",VLOOKUP(O110,'5.1.2 CPA Formulae'!$B$9:$E$19,2,FALSE))</f>
        <v>Fixed</v>
      </c>
    </row>
    <row r="111" spans="1:16" s="424" customFormat="1" ht="24.95" customHeight="1" x14ac:dyDescent="0.2">
      <c r="A111" s="496">
        <v>94</v>
      </c>
      <c r="B111" s="506" t="s">
        <v>451</v>
      </c>
      <c r="C111" s="501" t="s">
        <v>358</v>
      </c>
      <c r="D111" s="501">
        <v>1</v>
      </c>
      <c r="E111" s="498"/>
      <c r="F111" s="502">
        <f t="shared" si="6"/>
        <v>0</v>
      </c>
      <c r="G111" s="503" t="s">
        <v>211</v>
      </c>
      <c r="H111" s="504">
        <f>IF(G111&lt;&gt;"",VLOOKUP(G111,'5.1.4 Exchange Rates'!$C$23:$D$37,2,FALSE),"")</f>
        <v>1</v>
      </c>
      <c r="I111" s="498"/>
      <c r="J111" s="505">
        <f t="shared" si="7"/>
        <v>0</v>
      </c>
      <c r="K111" s="505">
        <f t="shared" si="8"/>
        <v>0</v>
      </c>
      <c r="L111" s="497">
        <f t="shared" si="9"/>
        <v>0</v>
      </c>
      <c r="M111" s="498">
        <f t="shared" si="10"/>
        <v>0</v>
      </c>
      <c r="N111" s="502">
        <f t="shared" si="11"/>
        <v>0</v>
      </c>
      <c r="O111" s="498"/>
      <c r="P111" s="497" t="str">
        <f>IF(O111="","Fixed",VLOOKUP(O111,'5.1.2 CPA Formulae'!$B$9:$E$19,2,FALSE))</f>
        <v>Fixed</v>
      </c>
    </row>
    <row r="112" spans="1:16" s="424" customFormat="1" ht="24.95" customHeight="1" x14ac:dyDescent="0.2">
      <c r="A112" s="496">
        <v>95</v>
      </c>
      <c r="B112" s="506" t="s">
        <v>452</v>
      </c>
      <c r="C112" s="501" t="s">
        <v>358</v>
      </c>
      <c r="D112" s="501">
        <v>1</v>
      </c>
      <c r="E112" s="498"/>
      <c r="F112" s="502">
        <f t="shared" si="6"/>
        <v>0</v>
      </c>
      <c r="G112" s="503" t="s">
        <v>211</v>
      </c>
      <c r="H112" s="504">
        <f>IF(G112&lt;&gt;"",VLOOKUP(G112,'5.1.4 Exchange Rates'!$C$23:$D$37,2,FALSE),"")</f>
        <v>1</v>
      </c>
      <c r="I112" s="498"/>
      <c r="J112" s="505">
        <f t="shared" si="7"/>
        <v>0</v>
      </c>
      <c r="K112" s="505">
        <f t="shared" si="8"/>
        <v>0</v>
      </c>
      <c r="L112" s="497">
        <f t="shared" si="9"/>
        <v>0</v>
      </c>
      <c r="M112" s="498">
        <f t="shared" si="10"/>
        <v>0</v>
      </c>
      <c r="N112" s="502">
        <f t="shared" si="11"/>
        <v>0</v>
      </c>
      <c r="O112" s="498"/>
      <c r="P112" s="497" t="str">
        <f>IF(O112="","Fixed",VLOOKUP(O112,'5.1.2 CPA Formulae'!$B$9:$E$19,2,FALSE))</f>
        <v>Fixed</v>
      </c>
    </row>
    <row r="113" spans="1:16" s="424" customFormat="1" ht="24.95" customHeight="1" x14ac:dyDescent="0.2">
      <c r="A113" s="496">
        <v>96</v>
      </c>
      <c r="B113" s="506" t="s">
        <v>453</v>
      </c>
      <c r="C113" s="501" t="s">
        <v>358</v>
      </c>
      <c r="D113" s="501">
        <v>1</v>
      </c>
      <c r="E113" s="498"/>
      <c r="F113" s="502">
        <f t="shared" si="6"/>
        <v>0</v>
      </c>
      <c r="G113" s="503" t="s">
        <v>211</v>
      </c>
      <c r="H113" s="504">
        <f>IF(G113&lt;&gt;"",VLOOKUP(G113,'5.1.4 Exchange Rates'!$C$23:$D$37,2,FALSE),"")</f>
        <v>1</v>
      </c>
      <c r="I113" s="498"/>
      <c r="J113" s="505">
        <f t="shared" si="7"/>
        <v>0</v>
      </c>
      <c r="K113" s="505">
        <f t="shared" si="8"/>
        <v>0</v>
      </c>
      <c r="L113" s="497">
        <f t="shared" si="9"/>
        <v>0</v>
      </c>
      <c r="M113" s="498">
        <f t="shared" si="10"/>
        <v>0</v>
      </c>
      <c r="N113" s="502">
        <f t="shared" si="11"/>
        <v>0</v>
      </c>
      <c r="O113" s="498"/>
      <c r="P113" s="497" t="str">
        <f>IF(O113="","Fixed",VLOOKUP(O113,'5.1.2 CPA Formulae'!$B$9:$E$19,2,FALSE))</f>
        <v>Fixed</v>
      </c>
    </row>
    <row r="114" spans="1:16" s="424" customFormat="1" ht="24.95" customHeight="1" x14ac:dyDescent="0.2">
      <c r="A114" s="496">
        <v>97</v>
      </c>
      <c r="B114" s="506" t="s">
        <v>454</v>
      </c>
      <c r="C114" s="501" t="s">
        <v>358</v>
      </c>
      <c r="D114" s="501">
        <v>1</v>
      </c>
      <c r="E114" s="498"/>
      <c r="F114" s="502">
        <f t="shared" si="6"/>
        <v>0</v>
      </c>
      <c r="G114" s="503" t="s">
        <v>211</v>
      </c>
      <c r="H114" s="504">
        <f>IF(G114&lt;&gt;"",VLOOKUP(G114,'5.1.4 Exchange Rates'!$C$23:$D$37,2,FALSE),"")</f>
        <v>1</v>
      </c>
      <c r="I114" s="498"/>
      <c r="J114" s="505">
        <f t="shared" si="7"/>
        <v>0</v>
      </c>
      <c r="K114" s="505">
        <f t="shared" si="8"/>
        <v>0</v>
      </c>
      <c r="L114" s="497">
        <f t="shared" si="9"/>
        <v>0</v>
      </c>
      <c r="M114" s="498">
        <f t="shared" si="10"/>
        <v>0</v>
      </c>
      <c r="N114" s="502">
        <f t="shared" si="11"/>
        <v>0</v>
      </c>
      <c r="O114" s="498"/>
      <c r="P114" s="497" t="str">
        <f>IF(O114="","Fixed",VLOOKUP(O114,'5.1.2 CPA Formulae'!$B$9:$E$19,2,FALSE))</f>
        <v>Fixed</v>
      </c>
    </row>
    <row r="115" spans="1:16" s="424" customFormat="1" ht="24.95" customHeight="1" x14ac:dyDescent="0.2">
      <c r="A115" s="496">
        <v>98</v>
      </c>
      <c r="B115" s="506" t="s">
        <v>455</v>
      </c>
      <c r="C115" s="501" t="s">
        <v>358</v>
      </c>
      <c r="D115" s="501">
        <v>1</v>
      </c>
      <c r="E115" s="498"/>
      <c r="F115" s="502">
        <f t="shared" si="6"/>
        <v>0</v>
      </c>
      <c r="G115" s="503" t="s">
        <v>211</v>
      </c>
      <c r="H115" s="504">
        <f>IF(G115&lt;&gt;"",VLOOKUP(G115,'5.1.4 Exchange Rates'!$C$23:$D$37,2,FALSE),"")</f>
        <v>1</v>
      </c>
      <c r="I115" s="498"/>
      <c r="J115" s="505">
        <f t="shared" si="7"/>
        <v>0</v>
      </c>
      <c r="K115" s="505">
        <f t="shared" si="8"/>
        <v>0</v>
      </c>
      <c r="L115" s="497">
        <f t="shared" si="9"/>
        <v>0</v>
      </c>
      <c r="M115" s="498">
        <f t="shared" si="10"/>
        <v>0</v>
      </c>
      <c r="N115" s="502">
        <f t="shared" si="11"/>
        <v>0</v>
      </c>
      <c r="O115" s="498"/>
      <c r="P115" s="497" t="str">
        <f>IF(O115="","Fixed",VLOOKUP(O115,'5.1.2 CPA Formulae'!$B$9:$E$19,2,FALSE))</f>
        <v>Fixed</v>
      </c>
    </row>
    <row r="116" spans="1:16" s="424" customFormat="1" ht="24.95" customHeight="1" x14ac:dyDescent="0.2">
      <c r="A116" s="496">
        <v>99</v>
      </c>
      <c r="B116" s="507" t="s">
        <v>456</v>
      </c>
      <c r="C116" s="501" t="s">
        <v>358</v>
      </c>
      <c r="D116" s="501">
        <v>1</v>
      </c>
      <c r="E116" s="498"/>
      <c r="F116" s="502">
        <f t="shared" ref="F116:F147" si="12">E116*D116</f>
        <v>0</v>
      </c>
      <c r="G116" s="503" t="s">
        <v>211</v>
      </c>
      <c r="H116" s="504">
        <f>IF(G116&lt;&gt;"",VLOOKUP(G116,'5.1.4 Exchange Rates'!$C$23:$D$37,2,FALSE),"")</f>
        <v>1</v>
      </c>
      <c r="I116" s="498"/>
      <c r="J116" s="505">
        <f t="shared" ref="J116:J147" si="13">D116*I116</f>
        <v>0</v>
      </c>
      <c r="K116" s="505">
        <f t="shared" ref="K116:K147" si="14">D116*H116*I116</f>
        <v>0</v>
      </c>
      <c r="L116" s="497">
        <f t="shared" ref="L116:L175" si="15">K116+F116</f>
        <v>0</v>
      </c>
      <c r="M116" s="498">
        <f>L116*15%</f>
        <v>0</v>
      </c>
      <c r="N116" s="502">
        <f>L116+M116</f>
        <v>0</v>
      </c>
      <c r="O116" s="498"/>
      <c r="P116" s="497" t="str">
        <f>IF(O116="","Fixed",VLOOKUP(O116,'5.1.2 CPA Formulae'!$B$9:$E$19,2,FALSE))</f>
        <v>Fixed</v>
      </c>
    </row>
    <row r="117" spans="1:16" s="424" customFormat="1" ht="24.95" customHeight="1" x14ac:dyDescent="0.2">
      <c r="A117" s="496">
        <v>100</v>
      </c>
      <c r="B117" s="508" t="s">
        <v>457</v>
      </c>
      <c r="C117" s="501" t="s">
        <v>358</v>
      </c>
      <c r="D117" s="501">
        <v>1</v>
      </c>
      <c r="E117" s="498"/>
      <c r="F117" s="502">
        <f t="shared" si="12"/>
        <v>0</v>
      </c>
      <c r="G117" s="503" t="s">
        <v>211</v>
      </c>
      <c r="H117" s="504">
        <f>IF(G117&lt;&gt;"",VLOOKUP(G117,'5.1.4 Exchange Rates'!$C$23:$D$37,2,FALSE),"")</f>
        <v>1</v>
      </c>
      <c r="I117" s="498"/>
      <c r="J117" s="505">
        <f t="shared" si="13"/>
        <v>0</v>
      </c>
      <c r="K117" s="505">
        <f t="shared" si="14"/>
        <v>0</v>
      </c>
      <c r="L117" s="497">
        <f t="shared" si="15"/>
        <v>0</v>
      </c>
      <c r="M117" s="498">
        <f t="shared" ref="M117:M177" si="16">L117*15%</f>
        <v>0</v>
      </c>
      <c r="N117" s="502">
        <f t="shared" ref="N117:N175" si="17">L117+M117</f>
        <v>0</v>
      </c>
      <c r="O117" s="498"/>
      <c r="P117" s="497" t="str">
        <f>IF(O117="","Fixed",VLOOKUP(O117,'5.1.2 CPA Formulae'!$B$9:$E$19,2,FALSE))</f>
        <v>Fixed</v>
      </c>
    </row>
    <row r="118" spans="1:16" s="424" customFormat="1" ht="24.95" customHeight="1" x14ac:dyDescent="0.2">
      <c r="A118" s="496">
        <v>101</v>
      </c>
      <c r="B118" s="507" t="s">
        <v>458</v>
      </c>
      <c r="C118" s="501" t="s">
        <v>358</v>
      </c>
      <c r="D118" s="501">
        <v>1</v>
      </c>
      <c r="E118" s="498"/>
      <c r="F118" s="502">
        <f t="shared" si="12"/>
        <v>0</v>
      </c>
      <c r="G118" s="503" t="s">
        <v>211</v>
      </c>
      <c r="H118" s="504">
        <f>IF(G118&lt;&gt;"",VLOOKUP(G118,'5.1.4 Exchange Rates'!$C$23:$D$37,2,FALSE),"")</f>
        <v>1</v>
      </c>
      <c r="I118" s="498"/>
      <c r="J118" s="505">
        <f t="shared" si="13"/>
        <v>0</v>
      </c>
      <c r="K118" s="505">
        <f t="shared" si="14"/>
        <v>0</v>
      </c>
      <c r="L118" s="497">
        <f t="shared" si="15"/>
        <v>0</v>
      </c>
      <c r="M118" s="498">
        <f t="shared" si="16"/>
        <v>0</v>
      </c>
      <c r="N118" s="502">
        <f t="shared" si="17"/>
        <v>0</v>
      </c>
      <c r="O118" s="498"/>
      <c r="P118" s="497" t="str">
        <f>IF(O118="","Fixed",VLOOKUP(O118,'5.1.2 CPA Formulae'!$B$9:$E$19,2,FALSE))</f>
        <v>Fixed</v>
      </c>
    </row>
    <row r="119" spans="1:16" s="424" customFormat="1" ht="24.95" customHeight="1" x14ac:dyDescent="0.2">
      <c r="A119" s="496">
        <v>102</v>
      </c>
      <c r="B119" s="508" t="s">
        <v>459</v>
      </c>
      <c r="C119" s="501" t="s">
        <v>358</v>
      </c>
      <c r="D119" s="501">
        <v>1</v>
      </c>
      <c r="E119" s="498"/>
      <c r="F119" s="502">
        <f t="shared" si="12"/>
        <v>0</v>
      </c>
      <c r="G119" s="503" t="s">
        <v>211</v>
      </c>
      <c r="H119" s="504">
        <f>IF(G119&lt;&gt;"",VLOOKUP(G119,'5.1.4 Exchange Rates'!$C$23:$D$37,2,FALSE),"")</f>
        <v>1</v>
      </c>
      <c r="I119" s="498"/>
      <c r="J119" s="505">
        <f t="shared" si="13"/>
        <v>0</v>
      </c>
      <c r="K119" s="505">
        <f t="shared" si="14"/>
        <v>0</v>
      </c>
      <c r="L119" s="497">
        <f t="shared" si="15"/>
        <v>0</v>
      </c>
      <c r="M119" s="498">
        <f t="shared" si="16"/>
        <v>0</v>
      </c>
      <c r="N119" s="502">
        <f t="shared" si="17"/>
        <v>0</v>
      </c>
      <c r="O119" s="498"/>
      <c r="P119" s="497" t="str">
        <f>IF(O119="","Fixed",VLOOKUP(O119,'5.1.2 CPA Formulae'!$B$9:$E$19,2,FALSE))</f>
        <v>Fixed</v>
      </c>
    </row>
    <row r="120" spans="1:16" s="424" customFormat="1" ht="24.95" customHeight="1" x14ac:dyDescent="0.2">
      <c r="A120" s="496">
        <v>103</v>
      </c>
      <c r="B120" s="507" t="s">
        <v>460</v>
      </c>
      <c r="C120" s="501" t="s">
        <v>358</v>
      </c>
      <c r="D120" s="501">
        <v>1</v>
      </c>
      <c r="E120" s="498"/>
      <c r="F120" s="502">
        <f t="shared" si="12"/>
        <v>0</v>
      </c>
      <c r="G120" s="503" t="s">
        <v>211</v>
      </c>
      <c r="H120" s="504">
        <f>IF(G120&lt;&gt;"",VLOOKUP(G120,'5.1.4 Exchange Rates'!$C$23:$D$37,2,FALSE),"")</f>
        <v>1</v>
      </c>
      <c r="I120" s="498"/>
      <c r="J120" s="505">
        <f t="shared" si="13"/>
        <v>0</v>
      </c>
      <c r="K120" s="505">
        <f t="shared" si="14"/>
        <v>0</v>
      </c>
      <c r="L120" s="497">
        <f t="shared" si="15"/>
        <v>0</v>
      </c>
      <c r="M120" s="498">
        <f t="shared" si="16"/>
        <v>0</v>
      </c>
      <c r="N120" s="502">
        <f t="shared" si="17"/>
        <v>0</v>
      </c>
      <c r="O120" s="498"/>
      <c r="P120" s="497" t="str">
        <f>IF(O120="","Fixed",VLOOKUP(O120,'5.1.2 CPA Formulae'!$B$9:$E$19,2,FALSE))</f>
        <v>Fixed</v>
      </c>
    </row>
    <row r="121" spans="1:16" s="424" customFormat="1" ht="24.95" customHeight="1" x14ac:dyDescent="0.2">
      <c r="A121" s="496">
        <v>104</v>
      </c>
      <c r="B121" s="507" t="s">
        <v>461</v>
      </c>
      <c r="C121" s="501" t="s">
        <v>358</v>
      </c>
      <c r="D121" s="501">
        <v>1</v>
      </c>
      <c r="E121" s="498"/>
      <c r="F121" s="502">
        <f t="shared" si="12"/>
        <v>0</v>
      </c>
      <c r="G121" s="503" t="s">
        <v>211</v>
      </c>
      <c r="H121" s="504">
        <f>IF(G121&lt;&gt;"",VLOOKUP(G121,'5.1.4 Exchange Rates'!$C$23:$D$37,2,FALSE),"")</f>
        <v>1</v>
      </c>
      <c r="I121" s="498"/>
      <c r="J121" s="505">
        <f t="shared" si="13"/>
        <v>0</v>
      </c>
      <c r="K121" s="505">
        <f t="shared" si="14"/>
        <v>0</v>
      </c>
      <c r="L121" s="497">
        <f t="shared" si="15"/>
        <v>0</v>
      </c>
      <c r="M121" s="498">
        <f t="shared" si="16"/>
        <v>0</v>
      </c>
      <c r="N121" s="502">
        <f t="shared" si="17"/>
        <v>0</v>
      </c>
      <c r="O121" s="498"/>
      <c r="P121" s="497" t="str">
        <f>IF(O121="","Fixed",VLOOKUP(O121,'5.1.2 CPA Formulae'!$B$9:$E$19,2,FALSE))</f>
        <v>Fixed</v>
      </c>
    </row>
    <row r="122" spans="1:16" s="424" customFormat="1" ht="24.95" customHeight="1" x14ac:dyDescent="0.2">
      <c r="A122" s="496">
        <v>105</v>
      </c>
      <c r="B122" s="507" t="s">
        <v>462</v>
      </c>
      <c r="C122" s="501" t="s">
        <v>358</v>
      </c>
      <c r="D122" s="501">
        <v>1</v>
      </c>
      <c r="E122" s="498"/>
      <c r="F122" s="502">
        <f t="shared" si="12"/>
        <v>0</v>
      </c>
      <c r="G122" s="503" t="s">
        <v>211</v>
      </c>
      <c r="H122" s="504">
        <f>IF(G122&lt;&gt;"",VLOOKUP(G122,'5.1.4 Exchange Rates'!$C$23:$D$37,2,FALSE),"")</f>
        <v>1</v>
      </c>
      <c r="I122" s="498"/>
      <c r="J122" s="505">
        <f t="shared" si="13"/>
        <v>0</v>
      </c>
      <c r="K122" s="505">
        <f t="shared" si="14"/>
        <v>0</v>
      </c>
      <c r="L122" s="497">
        <f t="shared" si="15"/>
        <v>0</v>
      </c>
      <c r="M122" s="498">
        <f t="shared" si="16"/>
        <v>0</v>
      </c>
      <c r="N122" s="502">
        <f t="shared" si="17"/>
        <v>0</v>
      </c>
      <c r="O122" s="498"/>
      <c r="P122" s="497" t="str">
        <f>IF(O122="","Fixed",VLOOKUP(O122,'5.1.2 CPA Formulae'!$B$9:$E$19,2,FALSE))</f>
        <v>Fixed</v>
      </c>
    </row>
    <row r="123" spans="1:16" s="424" customFormat="1" ht="24.95" customHeight="1" x14ac:dyDescent="0.2">
      <c r="A123" s="496">
        <v>106</v>
      </c>
      <c r="B123" s="507" t="s">
        <v>463</v>
      </c>
      <c r="C123" s="501" t="s">
        <v>358</v>
      </c>
      <c r="D123" s="501">
        <v>1</v>
      </c>
      <c r="E123" s="498"/>
      <c r="F123" s="502">
        <f t="shared" si="12"/>
        <v>0</v>
      </c>
      <c r="G123" s="503" t="s">
        <v>211</v>
      </c>
      <c r="H123" s="504">
        <f>IF(G123&lt;&gt;"",VLOOKUP(G123,'5.1.4 Exchange Rates'!$C$23:$D$37,2,FALSE),"")</f>
        <v>1</v>
      </c>
      <c r="I123" s="498"/>
      <c r="J123" s="505">
        <f t="shared" si="13"/>
        <v>0</v>
      </c>
      <c r="K123" s="505">
        <f t="shared" si="14"/>
        <v>0</v>
      </c>
      <c r="L123" s="497">
        <f t="shared" si="15"/>
        <v>0</v>
      </c>
      <c r="M123" s="498">
        <f t="shared" si="16"/>
        <v>0</v>
      </c>
      <c r="N123" s="502">
        <f t="shared" si="17"/>
        <v>0</v>
      </c>
      <c r="O123" s="498"/>
      <c r="P123" s="497" t="str">
        <f>IF(O123="","Fixed",VLOOKUP(O123,'5.1.2 CPA Formulae'!$B$9:$E$19,2,FALSE))</f>
        <v>Fixed</v>
      </c>
    </row>
    <row r="124" spans="1:16" s="424" customFormat="1" ht="24.95" customHeight="1" x14ac:dyDescent="0.2">
      <c r="A124" s="496">
        <v>107</v>
      </c>
      <c r="B124" s="508" t="s">
        <v>464</v>
      </c>
      <c r="C124" s="501" t="s">
        <v>358</v>
      </c>
      <c r="D124" s="501">
        <v>1</v>
      </c>
      <c r="E124" s="498"/>
      <c r="F124" s="502">
        <f t="shared" si="12"/>
        <v>0</v>
      </c>
      <c r="G124" s="503" t="s">
        <v>211</v>
      </c>
      <c r="H124" s="504">
        <f>IF(G124&lt;&gt;"",VLOOKUP(G124,'5.1.4 Exchange Rates'!$C$23:$D$37,2,FALSE),"")</f>
        <v>1</v>
      </c>
      <c r="I124" s="498"/>
      <c r="J124" s="505">
        <f t="shared" si="13"/>
        <v>0</v>
      </c>
      <c r="K124" s="505">
        <f t="shared" si="14"/>
        <v>0</v>
      </c>
      <c r="L124" s="497">
        <f t="shared" si="15"/>
        <v>0</v>
      </c>
      <c r="M124" s="498">
        <f t="shared" si="16"/>
        <v>0</v>
      </c>
      <c r="N124" s="502">
        <f t="shared" si="17"/>
        <v>0</v>
      </c>
      <c r="O124" s="498"/>
      <c r="P124" s="497" t="str">
        <f>IF(O124="","Fixed",VLOOKUP(O124,'5.1.2 CPA Formulae'!$B$9:$E$19,2,FALSE))</f>
        <v>Fixed</v>
      </c>
    </row>
    <row r="125" spans="1:16" s="424" customFormat="1" ht="24.95" customHeight="1" x14ac:dyDescent="0.2">
      <c r="A125" s="496">
        <v>108</v>
      </c>
      <c r="B125" s="507" t="s">
        <v>465</v>
      </c>
      <c r="C125" s="501" t="s">
        <v>358</v>
      </c>
      <c r="D125" s="501">
        <v>1</v>
      </c>
      <c r="E125" s="498"/>
      <c r="F125" s="502">
        <f t="shared" si="12"/>
        <v>0</v>
      </c>
      <c r="G125" s="503" t="s">
        <v>211</v>
      </c>
      <c r="H125" s="504">
        <f>IF(G125&lt;&gt;"",VLOOKUP(G125,'5.1.4 Exchange Rates'!$C$23:$D$37,2,FALSE),"")</f>
        <v>1</v>
      </c>
      <c r="I125" s="498"/>
      <c r="J125" s="505">
        <f t="shared" si="13"/>
        <v>0</v>
      </c>
      <c r="K125" s="505">
        <f t="shared" si="14"/>
        <v>0</v>
      </c>
      <c r="L125" s="497">
        <f t="shared" si="15"/>
        <v>0</v>
      </c>
      <c r="M125" s="498">
        <f t="shared" si="16"/>
        <v>0</v>
      </c>
      <c r="N125" s="502">
        <f t="shared" si="17"/>
        <v>0</v>
      </c>
      <c r="O125" s="498"/>
      <c r="P125" s="497" t="str">
        <f>IF(O125="","Fixed",VLOOKUP(O125,'5.1.2 CPA Formulae'!$B$9:$E$19,2,FALSE))</f>
        <v>Fixed</v>
      </c>
    </row>
    <row r="126" spans="1:16" s="424" customFormat="1" ht="24.95" customHeight="1" x14ac:dyDescent="0.2">
      <c r="A126" s="496">
        <v>109</v>
      </c>
      <c r="B126" s="508" t="s">
        <v>466</v>
      </c>
      <c r="C126" s="501" t="s">
        <v>358</v>
      </c>
      <c r="D126" s="501">
        <v>1</v>
      </c>
      <c r="E126" s="498"/>
      <c r="F126" s="502">
        <f t="shared" si="12"/>
        <v>0</v>
      </c>
      <c r="G126" s="503" t="s">
        <v>211</v>
      </c>
      <c r="H126" s="504">
        <f>IF(G126&lt;&gt;"",VLOOKUP(G126,'5.1.4 Exchange Rates'!$C$23:$D$37,2,FALSE),"")</f>
        <v>1</v>
      </c>
      <c r="I126" s="498"/>
      <c r="J126" s="505">
        <f t="shared" si="13"/>
        <v>0</v>
      </c>
      <c r="K126" s="505">
        <f t="shared" si="14"/>
        <v>0</v>
      </c>
      <c r="L126" s="497">
        <f t="shared" si="15"/>
        <v>0</v>
      </c>
      <c r="M126" s="498">
        <f t="shared" si="16"/>
        <v>0</v>
      </c>
      <c r="N126" s="502">
        <f t="shared" si="17"/>
        <v>0</v>
      </c>
      <c r="O126" s="498"/>
      <c r="P126" s="497" t="str">
        <f>IF(O126="","Fixed",VLOOKUP(O126,'5.1.2 CPA Formulae'!$B$9:$E$19,2,FALSE))</f>
        <v>Fixed</v>
      </c>
    </row>
    <row r="127" spans="1:16" s="424" customFormat="1" ht="24.95" customHeight="1" x14ac:dyDescent="0.2">
      <c r="A127" s="496">
        <v>110</v>
      </c>
      <c r="B127" s="507" t="s">
        <v>467</v>
      </c>
      <c r="C127" s="501" t="s">
        <v>358</v>
      </c>
      <c r="D127" s="501">
        <v>1</v>
      </c>
      <c r="E127" s="498"/>
      <c r="F127" s="502">
        <f t="shared" si="12"/>
        <v>0</v>
      </c>
      <c r="G127" s="503" t="s">
        <v>211</v>
      </c>
      <c r="H127" s="504">
        <f>IF(G127&lt;&gt;"",VLOOKUP(G127,'5.1.4 Exchange Rates'!$C$23:$D$37,2,FALSE),"")</f>
        <v>1</v>
      </c>
      <c r="I127" s="498"/>
      <c r="J127" s="505">
        <f t="shared" si="13"/>
        <v>0</v>
      </c>
      <c r="K127" s="505">
        <f t="shared" si="14"/>
        <v>0</v>
      </c>
      <c r="L127" s="497">
        <f t="shared" si="15"/>
        <v>0</v>
      </c>
      <c r="M127" s="498">
        <f t="shared" si="16"/>
        <v>0</v>
      </c>
      <c r="N127" s="502">
        <f t="shared" si="17"/>
        <v>0</v>
      </c>
      <c r="O127" s="498"/>
      <c r="P127" s="497" t="str">
        <f>IF(O127="","Fixed",VLOOKUP(O127,'5.1.2 CPA Formulae'!$B$9:$E$19,2,FALSE))</f>
        <v>Fixed</v>
      </c>
    </row>
    <row r="128" spans="1:16" s="424" customFormat="1" ht="24.95" customHeight="1" x14ac:dyDescent="0.2">
      <c r="A128" s="496">
        <v>111</v>
      </c>
      <c r="B128" s="507" t="s">
        <v>468</v>
      </c>
      <c r="C128" s="501" t="s">
        <v>358</v>
      </c>
      <c r="D128" s="501">
        <v>1</v>
      </c>
      <c r="E128" s="498"/>
      <c r="F128" s="502">
        <f t="shared" si="12"/>
        <v>0</v>
      </c>
      <c r="G128" s="503" t="s">
        <v>211</v>
      </c>
      <c r="H128" s="504">
        <f>IF(G128&lt;&gt;"",VLOOKUP(G128,'5.1.4 Exchange Rates'!$C$23:$D$37,2,FALSE),"")</f>
        <v>1</v>
      </c>
      <c r="I128" s="498"/>
      <c r="J128" s="505">
        <f t="shared" si="13"/>
        <v>0</v>
      </c>
      <c r="K128" s="505">
        <f t="shared" si="14"/>
        <v>0</v>
      </c>
      <c r="L128" s="497">
        <f t="shared" si="15"/>
        <v>0</v>
      </c>
      <c r="M128" s="498">
        <f t="shared" si="16"/>
        <v>0</v>
      </c>
      <c r="N128" s="502">
        <f t="shared" si="17"/>
        <v>0</v>
      </c>
      <c r="O128" s="498"/>
      <c r="P128" s="497" t="str">
        <f>IF(O128="","Fixed",VLOOKUP(O128,'5.1.2 CPA Formulae'!$B$9:$E$19,2,FALSE))</f>
        <v>Fixed</v>
      </c>
    </row>
    <row r="129" spans="1:16" s="424" customFormat="1" ht="24.95" customHeight="1" x14ac:dyDescent="0.2">
      <c r="A129" s="496">
        <v>112</v>
      </c>
      <c r="B129" s="507" t="s">
        <v>469</v>
      </c>
      <c r="C129" s="501" t="s">
        <v>358</v>
      </c>
      <c r="D129" s="501">
        <v>1</v>
      </c>
      <c r="E129" s="498"/>
      <c r="F129" s="502">
        <f t="shared" si="12"/>
        <v>0</v>
      </c>
      <c r="G129" s="503" t="s">
        <v>211</v>
      </c>
      <c r="H129" s="504">
        <f>IF(G129&lt;&gt;"",VLOOKUP(G129,'5.1.4 Exchange Rates'!$C$23:$D$37,2,FALSE),"")</f>
        <v>1</v>
      </c>
      <c r="I129" s="498"/>
      <c r="J129" s="505">
        <f t="shared" si="13"/>
        <v>0</v>
      </c>
      <c r="K129" s="505">
        <f t="shared" si="14"/>
        <v>0</v>
      </c>
      <c r="L129" s="497">
        <f t="shared" si="15"/>
        <v>0</v>
      </c>
      <c r="M129" s="498">
        <f t="shared" si="16"/>
        <v>0</v>
      </c>
      <c r="N129" s="502">
        <f t="shared" si="17"/>
        <v>0</v>
      </c>
      <c r="O129" s="498"/>
      <c r="P129" s="497" t="str">
        <f>IF(O129="","Fixed",VLOOKUP(O129,'5.1.2 CPA Formulae'!$B$9:$E$19,2,FALSE))</f>
        <v>Fixed</v>
      </c>
    </row>
    <row r="130" spans="1:16" s="424" customFormat="1" ht="24.95" customHeight="1" x14ac:dyDescent="0.2">
      <c r="A130" s="496">
        <v>113</v>
      </c>
      <c r="B130" s="507" t="s">
        <v>470</v>
      </c>
      <c r="C130" s="501" t="s">
        <v>358</v>
      </c>
      <c r="D130" s="501">
        <v>1</v>
      </c>
      <c r="E130" s="498"/>
      <c r="F130" s="502">
        <f t="shared" si="12"/>
        <v>0</v>
      </c>
      <c r="G130" s="503" t="s">
        <v>211</v>
      </c>
      <c r="H130" s="504">
        <f>IF(G130&lt;&gt;"",VLOOKUP(G130,'5.1.4 Exchange Rates'!$C$23:$D$37,2,FALSE),"")</f>
        <v>1</v>
      </c>
      <c r="I130" s="498"/>
      <c r="J130" s="505">
        <f t="shared" si="13"/>
        <v>0</v>
      </c>
      <c r="K130" s="505">
        <f t="shared" si="14"/>
        <v>0</v>
      </c>
      <c r="L130" s="497">
        <f t="shared" si="15"/>
        <v>0</v>
      </c>
      <c r="M130" s="498">
        <f t="shared" si="16"/>
        <v>0</v>
      </c>
      <c r="N130" s="502">
        <f t="shared" si="17"/>
        <v>0</v>
      </c>
      <c r="O130" s="498"/>
      <c r="P130" s="497" t="str">
        <f>IF(O130="","Fixed",VLOOKUP(O130,'5.1.2 CPA Formulae'!$B$9:$E$19,2,FALSE))</f>
        <v>Fixed</v>
      </c>
    </row>
    <row r="131" spans="1:16" s="424" customFormat="1" ht="24.95" customHeight="1" x14ac:dyDescent="0.2">
      <c r="A131" s="496">
        <v>114</v>
      </c>
      <c r="B131" s="507" t="s">
        <v>471</v>
      </c>
      <c r="C131" s="501" t="s">
        <v>358</v>
      </c>
      <c r="D131" s="501">
        <v>1</v>
      </c>
      <c r="E131" s="498"/>
      <c r="F131" s="502">
        <f t="shared" si="12"/>
        <v>0</v>
      </c>
      <c r="G131" s="503" t="s">
        <v>211</v>
      </c>
      <c r="H131" s="504">
        <f>IF(G131&lt;&gt;"",VLOOKUP(G131,'5.1.4 Exchange Rates'!$C$23:$D$37,2,FALSE),"")</f>
        <v>1</v>
      </c>
      <c r="I131" s="498"/>
      <c r="J131" s="505">
        <f t="shared" si="13"/>
        <v>0</v>
      </c>
      <c r="K131" s="505">
        <f t="shared" si="14"/>
        <v>0</v>
      </c>
      <c r="L131" s="497">
        <f t="shared" si="15"/>
        <v>0</v>
      </c>
      <c r="M131" s="498">
        <f t="shared" si="16"/>
        <v>0</v>
      </c>
      <c r="N131" s="502">
        <f t="shared" si="17"/>
        <v>0</v>
      </c>
      <c r="O131" s="498"/>
      <c r="P131" s="497" t="str">
        <f>IF(O131="","Fixed",VLOOKUP(O131,'5.1.2 CPA Formulae'!$B$9:$E$19,2,FALSE))</f>
        <v>Fixed</v>
      </c>
    </row>
    <row r="132" spans="1:16" s="424" customFormat="1" ht="24.95" customHeight="1" x14ac:dyDescent="0.2">
      <c r="A132" s="496">
        <v>115</v>
      </c>
      <c r="B132" s="507" t="s">
        <v>472</v>
      </c>
      <c r="C132" s="501" t="s">
        <v>358</v>
      </c>
      <c r="D132" s="501">
        <v>1</v>
      </c>
      <c r="E132" s="498"/>
      <c r="F132" s="502">
        <f t="shared" si="12"/>
        <v>0</v>
      </c>
      <c r="G132" s="503" t="s">
        <v>211</v>
      </c>
      <c r="H132" s="504">
        <f>IF(G132&lt;&gt;"",VLOOKUP(G132,'5.1.4 Exchange Rates'!$C$23:$D$37,2,FALSE),"")</f>
        <v>1</v>
      </c>
      <c r="I132" s="498"/>
      <c r="J132" s="505">
        <f t="shared" si="13"/>
        <v>0</v>
      </c>
      <c r="K132" s="505">
        <f t="shared" si="14"/>
        <v>0</v>
      </c>
      <c r="L132" s="497">
        <f t="shared" si="15"/>
        <v>0</v>
      </c>
      <c r="M132" s="498">
        <f t="shared" si="16"/>
        <v>0</v>
      </c>
      <c r="N132" s="502">
        <f t="shared" si="17"/>
        <v>0</v>
      </c>
      <c r="O132" s="498"/>
      <c r="P132" s="497" t="str">
        <f>IF(O132="","Fixed",VLOOKUP(O132,'5.1.2 CPA Formulae'!$B$9:$E$19,2,FALSE))</f>
        <v>Fixed</v>
      </c>
    </row>
    <row r="133" spans="1:16" s="424" customFormat="1" ht="24.95" customHeight="1" x14ac:dyDescent="0.2">
      <c r="A133" s="496">
        <v>116</v>
      </c>
      <c r="B133" s="507" t="s">
        <v>473</v>
      </c>
      <c r="C133" s="501" t="s">
        <v>358</v>
      </c>
      <c r="D133" s="501">
        <v>1</v>
      </c>
      <c r="E133" s="498"/>
      <c r="F133" s="502">
        <f t="shared" si="12"/>
        <v>0</v>
      </c>
      <c r="G133" s="503" t="s">
        <v>211</v>
      </c>
      <c r="H133" s="504">
        <f>IF(G133&lt;&gt;"",VLOOKUP(G133,'5.1.4 Exchange Rates'!$C$23:$D$37,2,FALSE),"")</f>
        <v>1</v>
      </c>
      <c r="I133" s="498"/>
      <c r="J133" s="505">
        <f t="shared" si="13"/>
        <v>0</v>
      </c>
      <c r="K133" s="505">
        <f t="shared" si="14"/>
        <v>0</v>
      </c>
      <c r="L133" s="497">
        <f t="shared" si="15"/>
        <v>0</v>
      </c>
      <c r="M133" s="498">
        <f t="shared" si="16"/>
        <v>0</v>
      </c>
      <c r="N133" s="502">
        <f t="shared" si="17"/>
        <v>0</v>
      </c>
      <c r="O133" s="498"/>
      <c r="P133" s="497" t="str">
        <f>IF(O133="","Fixed",VLOOKUP(O133,'5.1.2 CPA Formulae'!$B$9:$E$19,2,FALSE))</f>
        <v>Fixed</v>
      </c>
    </row>
    <row r="134" spans="1:16" s="424" customFormat="1" ht="24.95" customHeight="1" x14ac:dyDescent="0.2">
      <c r="A134" s="496">
        <v>117</v>
      </c>
      <c r="B134" s="507" t="s">
        <v>474</v>
      </c>
      <c r="C134" s="501" t="s">
        <v>358</v>
      </c>
      <c r="D134" s="501">
        <v>1</v>
      </c>
      <c r="E134" s="498"/>
      <c r="F134" s="502">
        <f t="shared" si="12"/>
        <v>0</v>
      </c>
      <c r="G134" s="503" t="s">
        <v>211</v>
      </c>
      <c r="H134" s="504">
        <f>IF(G134&lt;&gt;"",VLOOKUP(G134,'5.1.4 Exchange Rates'!$C$23:$D$37,2,FALSE),"")</f>
        <v>1</v>
      </c>
      <c r="I134" s="498"/>
      <c r="J134" s="505">
        <f t="shared" si="13"/>
        <v>0</v>
      </c>
      <c r="K134" s="505">
        <f t="shared" si="14"/>
        <v>0</v>
      </c>
      <c r="L134" s="497">
        <f t="shared" si="15"/>
        <v>0</v>
      </c>
      <c r="M134" s="498">
        <f t="shared" si="16"/>
        <v>0</v>
      </c>
      <c r="N134" s="502">
        <f t="shared" si="17"/>
        <v>0</v>
      </c>
      <c r="O134" s="498"/>
      <c r="P134" s="497" t="str">
        <f>IF(O134="","Fixed",VLOOKUP(O134,'5.1.2 CPA Formulae'!$B$9:$E$19,2,FALSE))</f>
        <v>Fixed</v>
      </c>
    </row>
    <row r="135" spans="1:16" s="424" customFormat="1" ht="24.95" customHeight="1" x14ac:dyDescent="0.2">
      <c r="A135" s="496">
        <v>118</v>
      </c>
      <c r="B135" s="507" t="s">
        <v>475</v>
      </c>
      <c r="C135" s="501" t="s">
        <v>358</v>
      </c>
      <c r="D135" s="501">
        <v>1</v>
      </c>
      <c r="E135" s="498"/>
      <c r="F135" s="502">
        <f t="shared" si="12"/>
        <v>0</v>
      </c>
      <c r="G135" s="503" t="s">
        <v>211</v>
      </c>
      <c r="H135" s="504">
        <f>IF(G135&lt;&gt;"",VLOOKUP(G135,'5.1.4 Exchange Rates'!$C$23:$D$37,2,FALSE),"")</f>
        <v>1</v>
      </c>
      <c r="I135" s="498"/>
      <c r="J135" s="505">
        <f t="shared" si="13"/>
        <v>0</v>
      </c>
      <c r="K135" s="505">
        <f t="shared" si="14"/>
        <v>0</v>
      </c>
      <c r="L135" s="497">
        <f t="shared" si="15"/>
        <v>0</v>
      </c>
      <c r="M135" s="498">
        <f t="shared" si="16"/>
        <v>0</v>
      </c>
      <c r="N135" s="502">
        <f t="shared" si="17"/>
        <v>0</v>
      </c>
      <c r="O135" s="498"/>
      <c r="P135" s="497" t="str">
        <f>IF(O135="","Fixed",VLOOKUP(O135,'5.1.2 CPA Formulae'!$B$9:$E$19,2,FALSE))</f>
        <v>Fixed</v>
      </c>
    </row>
    <row r="136" spans="1:16" s="424" customFormat="1" ht="24.95" customHeight="1" x14ac:dyDescent="0.2">
      <c r="A136" s="496">
        <v>119</v>
      </c>
      <c r="B136" s="507" t="s">
        <v>476</v>
      </c>
      <c r="C136" s="501" t="s">
        <v>358</v>
      </c>
      <c r="D136" s="501">
        <v>1</v>
      </c>
      <c r="E136" s="498"/>
      <c r="F136" s="502">
        <f t="shared" si="12"/>
        <v>0</v>
      </c>
      <c r="G136" s="503" t="s">
        <v>211</v>
      </c>
      <c r="H136" s="504">
        <f>IF(G136&lt;&gt;"",VLOOKUP(G136,'5.1.4 Exchange Rates'!$C$23:$D$37,2,FALSE),"")</f>
        <v>1</v>
      </c>
      <c r="I136" s="498"/>
      <c r="J136" s="505">
        <f t="shared" si="13"/>
        <v>0</v>
      </c>
      <c r="K136" s="505">
        <f t="shared" si="14"/>
        <v>0</v>
      </c>
      <c r="L136" s="497">
        <f t="shared" si="15"/>
        <v>0</v>
      </c>
      <c r="M136" s="498">
        <f t="shared" si="16"/>
        <v>0</v>
      </c>
      <c r="N136" s="502">
        <f t="shared" si="17"/>
        <v>0</v>
      </c>
      <c r="O136" s="498"/>
      <c r="P136" s="497" t="str">
        <f>IF(O136="","Fixed",VLOOKUP(O136,'5.1.2 CPA Formulae'!$B$9:$E$19,2,FALSE))</f>
        <v>Fixed</v>
      </c>
    </row>
    <row r="137" spans="1:16" s="424" customFormat="1" ht="24.95" customHeight="1" x14ac:dyDescent="0.2">
      <c r="A137" s="496">
        <v>120</v>
      </c>
      <c r="B137" s="507" t="s">
        <v>477</v>
      </c>
      <c r="C137" s="501" t="s">
        <v>358</v>
      </c>
      <c r="D137" s="501">
        <v>1</v>
      </c>
      <c r="E137" s="498"/>
      <c r="F137" s="502">
        <f t="shared" si="12"/>
        <v>0</v>
      </c>
      <c r="G137" s="503" t="s">
        <v>211</v>
      </c>
      <c r="H137" s="504">
        <f>IF(G137&lt;&gt;"",VLOOKUP(G137,'5.1.4 Exchange Rates'!$C$23:$D$37,2,FALSE),"")</f>
        <v>1</v>
      </c>
      <c r="I137" s="498"/>
      <c r="J137" s="505">
        <f t="shared" si="13"/>
        <v>0</v>
      </c>
      <c r="K137" s="505">
        <f t="shared" si="14"/>
        <v>0</v>
      </c>
      <c r="L137" s="497">
        <f t="shared" si="15"/>
        <v>0</v>
      </c>
      <c r="M137" s="498">
        <f t="shared" si="16"/>
        <v>0</v>
      </c>
      <c r="N137" s="502">
        <f t="shared" si="17"/>
        <v>0</v>
      </c>
      <c r="O137" s="498"/>
      <c r="P137" s="497" t="str">
        <f>IF(O137="","Fixed",VLOOKUP(O137,'5.1.2 CPA Formulae'!$B$9:$E$19,2,FALSE))</f>
        <v>Fixed</v>
      </c>
    </row>
    <row r="138" spans="1:16" s="424" customFormat="1" ht="24.95" customHeight="1" x14ac:dyDescent="0.2">
      <c r="A138" s="496">
        <v>121</v>
      </c>
      <c r="B138" s="507" t="s">
        <v>478</v>
      </c>
      <c r="C138" s="501" t="s">
        <v>358</v>
      </c>
      <c r="D138" s="501">
        <v>1</v>
      </c>
      <c r="E138" s="498"/>
      <c r="F138" s="502">
        <f t="shared" si="12"/>
        <v>0</v>
      </c>
      <c r="G138" s="503" t="s">
        <v>211</v>
      </c>
      <c r="H138" s="504">
        <f>IF(G138&lt;&gt;"",VLOOKUP(G138,'5.1.4 Exchange Rates'!$C$23:$D$37,2,FALSE),"")</f>
        <v>1</v>
      </c>
      <c r="I138" s="498"/>
      <c r="J138" s="505">
        <f t="shared" si="13"/>
        <v>0</v>
      </c>
      <c r="K138" s="505">
        <f t="shared" si="14"/>
        <v>0</v>
      </c>
      <c r="L138" s="497">
        <f t="shared" si="15"/>
        <v>0</v>
      </c>
      <c r="M138" s="498">
        <f t="shared" si="16"/>
        <v>0</v>
      </c>
      <c r="N138" s="502">
        <f t="shared" si="17"/>
        <v>0</v>
      </c>
      <c r="O138" s="498"/>
      <c r="P138" s="497" t="str">
        <f>IF(O138="","Fixed",VLOOKUP(O138,'5.1.2 CPA Formulae'!$B$9:$E$19,2,FALSE))</f>
        <v>Fixed</v>
      </c>
    </row>
    <row r="139" spans="1:16" s="424" customFormat="1" ht="24.95" customHeight="1" x14ac:dyDescent="0.2">
      <c r="A139" s="496">
        <v>122</v>
      </c>
      <c r="B139" s="507" t="s">
        <v>479</v>
      </c>
      <c r="C139" s="501" t="s">
        <v>358</v>
      </c>
      <c r="D139" s="501">
        <v>1</v>
      </c>
      <c r="E139" s="498"/>
      <c r="F139" s="502">
        <f t="shared" si="12"/>
        <v>0</v>
      </c>
      <c r="G139" s="503" t="s">
        <v>211</v>
      </c>
      <c r="H139" s="504">
        <f>IF(G139&lt;&gt;"",VLOOKUP(G139,'5.1.4 Exchange Rates'!$C$23:$D$37,2,FALSE),"")</f>
        <v>1</v>
      </c>
      <c r="I139" s="498"/>
      <c r="J139" s="505">
        <f t="shared" si="13"/>
        <v>0</v>
      </c>
      <c r="K139" s="505">
        <f t="shared" si="14"/>
        <v>0</v>
      </c>
      <c r="L139" s="497">
        <f t="shared" si="15"/>
        <v>0</v>
      </c>
      <c r="M139" s="498">
        <f t="shared" si="16"/>
        <v>0</v>
      </c>
      <c r="N139" s="502">
        <f t="shared" si="17"/>
        <v>0</v>
      </c>
      <c r="O139" s="498"/>
      <c r="P139" s="497" t="str">
        <f>IF(O139="","Fixed",VLOOKUP(O139,'5.1.2 CPA Formulae'!$B$9:$E$19,2,FALSE))</f>
        <v>Fixed</v>
      </c>
    </row>
    <row r="140" spans="1:16" s="424" customFormat="1" ht="24.95" customHeight="1" x14ac:dyDescent="0.2">
      <c r="A140" s="496">
        <v>123</v>
      </c>
      <c r="B140" s="507" t="s">
        <v>480</v>
      </c>
      <c r="C140" s="501" t="s">
        <v>358</v>
      </c>
      <c r="D140" s="501">
        <v>1</v>
      </c>
      <c r="E140" s="498"/>
      <c r="F140" s="502">
        <f t="shared" si="12"/>
        <v>0</v>
      </c>
      <c r="G140" s="503" t="s">
        <v>211</v>
      </c>
      <c r="H140" s="504">
        <f>IF(G140&lt;&gt;"",VLOOKUP(G140,'5.1.4 Exchange Rates'!$C$23:$D$37,2,FALSE),"")</f>
        <v>1</v>
      </c>
      <c r="I140" s="498"/>
      <c r="J140" s="505">
        <f t="shared" si="13"/>
        <v>0</v>
      </c>
      <c r="K140" s="505">
        <f t="shared" si="14"/>
        <v>0</v>
      </c>
      <c r="L140" s="497">
        <f t="shared" si="15"/>
        <v>0</v>
      </c>
      <c r="M140" s="498">
        <f t="shared" si="16"/>
        <v>0</v>
      </c>
      <c r="N140" s="502">
        <f t="shared" si="17"/>
        <v>0</v>
      </c>
      <c r="O140" s="498"/>
      <c r="P140" s="497" t="str">
        <f>IF(O140="","Fixed",VLOOKUP(O140,'5.1.2 CPA Formulae'!$B$9:$E$19,2,FALSE))</f>
        <v>Fixed</v>
      </c>
    </row>
    <row r="141" spans="1:16" s="424" customFormat="1" ht="24.95" customHeight="1" x14ac:dyDescent="0.2">
      <c r="A141" s="496">
        <v>124</v>
      </c>
      <c r="B141" s="507" t="s">
        <v>481</v>
      </c>
      <c r="C141" s="501" t="s">
        <v>358</v>
      </c>
      <c r="D141" s="501">
        <v>1</v>
      </c>
      <c r="E141" s="498"/>
      <c r="F141" s="502">
        <f t="shared" si="12"/>
        <v>0</v>
      </c>
      <c r="G141" s="503" t="s">
        <v>211</v>
      </c>
      <c r="H141" s="504">
        <f>IF(G141&lt;&gt;"",VLOOKUP(G141,'5.1.4 Exchange Rates'!$C$23:$D$37,2,FALSE),"")</f>
        <v>1</v>
      </c>
      <c r="I141" s="498"/>
      <c r="J141" s="505">
        <f t="shared" si="13"/>
        <v>0</v>
      </c>
      <c r="K141" s="505">
        <f t="shared" si="14"/>
        <v>0</v>
      </c>
      <c r="L141" s="497">
        <f t="shared" si="15"/>
        <v>0</v>
      </c>
      <c r="M141" s="498">
        <f t="shared" si="16"/>
        <v>0</v>
      </c>
      <c r="N141" s="502">
        <f t="shared" si="17"/>
        <v>0</v>
      </c>
      <c r="O141" s="498"/>
      <c r="P141" s="497" t="str">
        <f>IF(O141="","Fixed",VLOOKUP(O141,'5.1.2 CPA Formulae'!$B$9:$E$19,2,FALSE))</f>
        <v>Fixed</v>
      </c>
    </row>
    <row r="142" spans="1:16" s="424" customFormat="1" ht="24.95" customHeight="1" x14ac:dyDescent="0.2">
      <c r="A142" s="496">
        <v>125</v>
      </c>
      <c r="B142" s="507" t="s">
        <v>482</v>
      </c>
      <c r="C142" s="501" t="s">
        <v>358</v>
      </c>
      <c r="D142" s="501">
        <v>1</v>
      </c>
      <c r="E142" s="498"/>
      <c r="F142" s="502">
        <f t="shared" si="12"/>
        <v>0</v>
      </c>
      <c r="G142" s="503" t="s">
        <v>211</v>
      </c>
      <c r="H142" s="504">
        <f>IF(G142&lt;&gt;"",VLOOKUP(G142,'5.1.4 Exchange Rates'!$C$23:$D$37,2,FALSE),"")</f>
        <v>1</v>
      </c>
      <c r="I142" s="498"/>
      <c r="J142" s="505">
        <f t="shared" si="13"/>
        <v>0</v>
      </c>
      <c r="K142" s="505">
        <f t="shared" si="14"/>
        <v>0</v>
      </c>
      <c r="L142" s="497">
        <f t="shared" si="15"/>
        <v>0</v>
      </c>
      <c r="M142" s="498">
        <f t="shared" si="16"/>
        <v>0</v>
      </c>
      <c r="N142" s="502">
        <f t="shared" si="17"/>
        <v>0</v>
      </c>
      <c r="O142" s="498"/>
      <c r="P142" s="497" t="str">
        <f>IF(O142="","Fixed",VLOOKUP(O142,'5.1.2 CPA Formulae'!$B$9:$E$19,2,FALSE))</f>
        <v>Fixed</v>
      </c>
    </row>
    <row r="143" spans="1:16" s="424" customFormat="1" ht="24.95" customHeight="1" x14ac:dyDescent="0.2">
      <c r="A143" s="496">
        <v>126</v>
      </c>
      <c r="B143" s="507" t="s">
        <v>483</v>
      </c>
      <c r="C143" s="501" t="s">
        <v>358</v>
      </c>
      <c r="D143" s="501">
        <v>1</v>
      </c>
      <c r="E143" s="498"/>
      <c r="F143" s="502">
        <f t="shared" si="12"/>
        <v>0</v>
      </c>
      <c r="G143" s="503" t="s">
        <v>211</v>
      </c>
      <c r="H143" s="504">
        <f>IF(G143&lt;&gt;"",VLOOKUP(G143,'5.1.4 Exchange Rates'!$C$23:$D$37,2,FALSE),"")</f>
        <v>1</v>
      </c>
      <c r="I143" s="498"/>
      <c r="J143" s="505">
        <f t="shared" si="13"/>
        <v>0</v>
      </c>
      <c r="K143" s="505">
        <f t="shared" si="14"/>
        <v>0</v>
      </c>
      <c r="L143" s="497">
        <f t="shared" si="15"/>
        <v>0</v>
      </c>
      <c r="M143" s="498">
        <f t="shared" si="16"/>
        <v>0</v>
      </c>
      <c r="N143" s="502">
        <f t="shared" si="17"/>
        <v>0</v>
      </c>
      <c r="O143" s="498"/>
      <c r="P143" s="497" t="str">
        <f>IF(O143="","Fixed",VLOOKUP(O143,'5.1.2 CPA Formulae'!$B$9:$E$19,2,FALSE))</f>
        <v>Fixed</v>
      </c>
    </row>
    <row r="144" spans="1:16" s="424" customFormat="1" ht="24.95" customHeight="1" x14ac:dyDescent="0.2">
      <c r="A144" s="496">
        <v>127</v>
      </c>
      <c r="B144" s="507" t="s">
        <v>484</v>
      </c>
      <c r="C144" s="501" t="s">
        <v>358</v>
      </c>
      <c r="D144" s="501">
        <v>1</v>
      </c>
      <c r="E144" s="498"/>
      <c r="F144" s="502">
        <f t="shared" si="12"/>
        <v>0</v>
      </c>
      <c r="G144" s="503" t="s">
        <v>211</v>
      </c>
      <c r="H144" s="504">
        <f>IF(G144&lt;&gt;"",VLOOKUP(G144,'5.1.4 Exchange Rates'!$C$23:$D$37,2,FALSE),"")</f>
        <v>1</v>
      </c>
      <c r="I144" s="498"/>
      <c r="J144" s="505">
        <f t="shared" si="13"/>
        <v>0</v>
      </c>
      <c r="K144" s="505">
        <f t="shared" si="14"/>
        <v>0</v>
      </c>
      <c r="L144" s="497">
        <f t="shared" si="15"/>
        <v>0</v>
      </c>
      <c r="M144" s="498">
        <f t="shared" si="16"/>
        <v>0</v>
      </c>
      <c r="N144" s="502">
        <f t="shared" si="17"/>
        <v>0</v>
      </c>
      <c r="O144" s="498"/>
      <c r="P144" s="497" t="str">
        <f>IF(O144="","Fixed",VLOOKUP(O144,'5.1.2 CPA Formulae'!$B$9:$E$19,2,FALSE))</f>
        <v>Fixed</v>
      </c>
    </row>
    <row r="145" spans="1:16" s="424" customFormat="1" ht="24.95" customHeight="1" x14ac:dyDescent="0.2">
      <c r="A145" s="496">
        <v>128</v>
      </c>
      <c r="B145" s="507" t="s">
        <v>485</v>
      </c>
      <c r="C145" s="501" t="s">
        <v>358</v>
      </c>
      <c r="D145" s="501">
        <v>1</v>
      </c>
      <c r="E145" s="498"/>
      <c r="F145" s="502">
        <f t="shared" si="12"/>
        <v>0</v>
      </c>
      <c r="G145" s="503" t="s">
        <v>211</v>
      </c>
      <c r="H145" s="504">
        <f>IF(G145&lt;&gt;"",VLOOKUP(G145,'5.1.4 Exchange Rates'!$C$23:$D$37,2,FALSE),"")</f>
        <v>1</v>
      </c>
      <c r="I145" s="498"/>
      <c r="J145" s="505">
        <f t="shared" si="13"/>
        <v>0</v>
      </c>
      <c r="K145" s="505">
        <f t="shared" si="14"/>
        <v>0</v>
      </c>
      <c r="L145" s="497">
        <f t="shared" si="15"/>
        <v>0</v>
      </c>
      <c r="M145" s="498">
        <f t="shared" si="16"/>
        <v>0</v>
      </c>
      <c r="N145" s="502">
        <f t="shared" si="17"/>
        <v>0</v>
      </c>
      <c r="O145" s="498"/>
      <c r="P145" s="497" t="str">
        <f>IF(O145="","Fixed",VLOOKUP(O145,'5.1.2 CPA Formulae'!$B$9:$E$19,2,FALSE))</f>
        <v>Fixed</v>
      </c>
    </row>
    <row r="146" spans="1:16" s="424" customFormat="1" ht="24.95" customHeight="1" x14ac:dyDescent="0.2">
      <c r="A146" s="496">
        <v>129</v>
      </c>
      <c r="B146" s="507" t="s">
        <v>486</v>
      </c>
      <c r="C146" s="501" t="s">
        <v>358</v>
      </c>
      <c r="D146" s="501">
        <v>1</v>
      </c>
      <c r="E146" s="498"/>
      <c r="F146" s="502">
        <f t="shared" si="12"/>
        <v>0</v>
      </c>
      <c r="G146" s="503" t="s">
        <v>211</v>
      </c>
      <c r="H146" s="504">
        <f>IF(G146&lt;&gt;"",VLOOKUP(G146,'5.1.4 Exchange Rates'!$C$23:$D$37,2,FALSE),"")</f>
        <v>1</v>
      </c>
      <c r="I146" s="498"/>
      <c r="J146" s="505">
        <f t="shared" si="13"/>
        <v>0</v>
      </c>
      <c r="K146" s="505">
        <f t="shared" si="14"/>
        <v>0</v>
      </c>
      <c r="L146" s="497">
        <f t="shared" si="15"/>
        <v>0</v>
      </c>
      <c r="M146" s="498">
        <f t="shared" si="16"/>
        <v>0</v>
      </c>
      <c r="N146" s="502">
        <f t="shared" si="17"/>
        <v>0</v>
      </c>
      <c r="O146" s="498"/>
      <c r="P146" s="497" t="str">
        <f>IF(O146="","Fixed",VLOOKUP(O146,'5.1.2 CPA Formulae'!$B$9:$E$19,2,FALSE))</f>
        <v>Fixed</v>
      </c>
    </row>
    <row r="147" spans="1:16" s="424" customFormat="1" ht="24.95" customHeight="1" x14ac:dyDescent="0.2">
      <c r="A147" s="496">
        <v>130</v>
      </c>
      <c r="B147" s="507" t="s">
        <v>487</v>
      </c>
      <c r="C147" s="501" t="s">
        <v>358</v>
      </c>
      <c r="D147" s="501">
        <v>1</v>
      </c>
      <c r="E147" s="498"/>
      <c r="F147" s="502">
        <f t="shared" si="12"/>
        <v>0</v>
      </c>
      <c r="G147" s="503" t="s">
        <v>211</v>
      </c>
      <c r="H147" s="504">
        <f>IF(G147&lt;&gt;"",VLOOKUP(G147,'5.1.4 Exchange Rates'!$C$23:$D$37,2,FALSE),"")</f>
        <v>1</v>
      </c>
      <c r="I147" s="498"/>
      <c r="J147" s="505">
        <f t="shared" si="13"/>
        <v>0</v>
      </c>
      <c r="K147" s="505">
        <f t="shared" si="14"/>
        <v>0</v>
      </c>
      <c r="L147" s="497">
        <f t="shared" si="15"/>
        <v>0</v>
      </c>
      <c r="M147" s="498">
        <f t="shared" si="16"/>
        <v>0</v>
      </c>
      <c r="N147" s="502">
        <f t="shared" si="17"/>
        <v>0</v>
      </c>
      <c r="O147" s="498"/>
      <c r="P147" s="497" t="str">
        <f>IF(O147="","Fixed",VLOOKUP(O147,'5.1.2 CPA Formulae'!$B$9:$E$19,2,FALSE))</f>
        <v>Fixed</v>
      </c>
    </row>
    <row r="148" spans="1:16" s="424" customFormat="1" ht="24.95" customHeight="1" x14ac:dyDescent="0.2">
      <c r="A148" s="496">
        <v>131</v>
      </c>
      <c r="B148" s="507" t="s">
        <v>488</v>
      </c>
      <c r="C148" s="501" t="s">
        <v>358</v>
      </c>
      <c r="D148" s="501">
        <v>1</v>
      </c>
      <c r="E148" s="498"/>
      <c r="F148" s="502">
        <f t="shared" ref="F148:F178" si="18">E148*D148</f>
        <v>0</v>
      </c>
      <c r="G148" s="503" t="s">
        <v>211</v>
      </c>
      <c r="H148" s="504">
        <f>IF(G148&lt;&gt;"",VLOOKUP(G148,'5.1.4 Exchange Rates'!$C$23:$D$37,2,FALSE),"")</f>
        <v>1</v>
      </c>
      <c r="I148" s="498"/>
      <c r="J148" s="505">
        <f t="shared" ref="J148:J178" si="19">D148*I148</f>
        <v>0</v>
      </c>
      <c r="K148" s="505">
        <f t="shared" ref="K148:K178" si="20">D148*H148*I148</f>
        <v>0</v>
      </c>
      <c r="L148" s="497">
        <f t="shared" si="15"/>
        <v>0</v>
      </c>
      <c r="M148" s="498">
        <f t="shared" si="16"/>
        <v>0</v>
      </c>
      <c r="N148" s="502">
        <f t="shared" si="17"/>
        <v>0</v>
      </c>
      <c r="O148" s="498"/>
      <c r="P148" s="497" t="str">
        <f>IF(O148="","Fixed",VLOOKUP(O148,'5.1.2 CPA Formulae'!$B$9:$E$19,2,FALSE))</f>
        <v>Fixed</v>
      </c>
    </row>
    <row r="149" spans="1:16" s="424" customFormat="1" ht="24.95" customHeight="1" x14ac:dyDescent="0.2">
      <c r="A149" s="496">
        <v>132</v>
      </c>
      <c r="B149" s="507" t="s">
        <v>489</v>
      </c>
      <c r="C149" s="501" t="s">
        <v>358</v>
      </c>
      <c r="D149" s="501">
        <v>1</v>
      </c>
      <c r="E149" s="498"/>
      <c r="F149" s="502">
        <f t="shared" si="18"/>
        <v>0</v>
      </c>
      <c r="G149" s="503" t="s">
        <v>211</v>
      </c>
      <c r="H149" s="504">
        <f>IF(G149&lt;&gt;"",VLOOKUP(G149,'5.1.4 Exchange Rates'!$C$23:$D$37,2,FALSE),"")</f>
        <v>1</v>
      </c>
      <c r="I149" s="498"/>
      <c r="J149" s="505">
        <f t="shared" si="19"/>
        <v>0</v>
      </c>
      <c r="K149" s="505">
        <f t="shared" si="20"/>
        <v>0</v>
      </c>
      <c r="L149" s="497">
        <f t="shared" si="15"/>
        <v>0</v>
      </c>
      <c r="M149" s="498">
        <f t="shared" si="16"/>
        <v>0</v>
      </c>
      <c r="N149" s="502">
        <f t="shared" si="17"/>
        <v>0</v>
      </c>
      <c r="O149" s="498"/>
      <c r="P149" s="497" t="str">
        <f>IF(O149="","Fixed",VLOOKUP(O149,'5.1.2 CPA Formulae'!$B$9:$E$19,2,FALSE))</f>
        <v>Fixed</v>
      </c>
    </row>
    <row r="150" spans="1:16" s="424" customFormat="1" ht="24.95" customHeight="1" x14ac:dyDescent="0.2">
      <c r="A150" s="496">
        <v>133</v>
      </c>
      <c r="B150" s="507" t="s">
        <v>490</v>
      </c>
      <c r="C150" s="501" t="s">
        <v>358</v>
      </c>
      <c r="D150" s="501">
        <v>1</v>
      </c>
      <c r="E150" s="498"/>
      <c r="F150" s="502">
        <f t="shared" si="18"/>
        <v>0</v>
      </c>
      <c r="G150" s="503" t="s">
        <v>211</v>
      </c>
      <c r="H150" s="504">
        <f>IF(G150&lt;&gt;"",VLOOKUP(G150,'5.1.4 Exchange Rates'!$C$23:$D$37,2,FALSE),"")</f>
        <v>1</v>
      </c>
      <c r="I150" s="498"/>
      <c r="J150" s="505">
        <f t="shared" si="19"/>
        <v>0</v>
      </c>
      <c r="K150" s="505">
        <f t="shared" si="20"/>
        <v>0</v>
      </c>
      <c r="L150" s="497">
        <f t="shared" si="15"/>
        <v>0</v>
      </c>
      <c r="M150" s="498">
        <f t="shared" si="16"/>
        <v>0</v>
      </c>
      <c r="N150" s="502">
        <f t="shared" si="17"/>
        <v>0</v>
      </c>
      <c r="O150" s="498"/>
      <c r="P150" s="497" t="str">
        <f>IF(O150="","Fixed",VLOOKUP(O150,'5.1.2 CPA Formulae'!$B$9:$E$19,2,FALSE))</f>
        <v>Fixed</v>
      </c>
    </row>
    <row r="151" spans="1:16" s="424" customFormat="1" ht="24.95" customHeight="1" x14ac:dyDescent="0.2">
      <c r="A151" s="496">
        <v>134</v>
      </c>
      <c r="B151" s="507" t="s">
        <v>491</v>
      </c>
      <c r="C151" s="501" t="s">
        <v>358</v>
      </c>
      <c r="D151" s="501">
        <v>1</v>
      </c>
      <c r="E151" s="498"/>
      <c r="F151" s="502">
        <f t="shared" si="18"/>
        <v>0</v>
      </c>
      <c r="G151" s="503" t="s">
        <v>211</v>
      </c>
      <c r="H151" s="504">
        <f>IF(G151&lt;&gt;"",VLOOKUP(G151,'5.1.4 Exchange Rates'!$C$23:$D$37,2,FALSE),"")</f>
        <v>1</v>
      </c>
      <c r="I151" s="498"/>
      <c r="J151" s="505">
        <f t="shared" si="19"/>
        <v>0</v>
      </c>
      <c r="K151" s="505">
        <f t="shared" si="20"/>
        <v>0</v>
      </c>
      <c r="L151" s="497">
        <f t="shared" si="15"/>
        <v>0</v>
      </c>
      <c r="M151" s="498">
        <f t="shared" si="16"/>
        <v>0</v>
      </c>
      <c r="N151" s="502">
        <f t="shared" si="17"/>
        <v>0</v>
      </c>
      <c r="O151" s="498"/>
      <c r="P151" s="497" t="str">
        <f>IF(O151="","Fixed",VLOOKUP(O151,'5.1.2 CPA Formulae'!$B$9:$E$19,2,FALSE))</f>
        <v>Fixed</v>
      </c>
    </row>
    <row r="152" spans="1:16" s="424" customFormat="1" ht="24.95" customHeight="1" x14ac:dyDescent="0.2">
      <c r="A152" s="496">
        <v>135</v>
      </c>
      <c r="B152" s="507" t="s">
        <v>492</v>
      </c>
      <c r="C152" s="501" t="s">
        <v>358</v>
      </c>
      <c r="D152" s="501">
        <v>1</v>
      </c>
      <c r="E152" s="498"/>
      <c r="F152" s="502">
        <f t="shared" si="18"/>
        <v>0</v>
      </c>
      <c r="G152" s="503" t="s">
        <v>211</v>
      </c>
      <c r="H152" s="504">
        <f>IF(G152&lt;&gt;"",VLOOKUP(G152,'5.1.4 Exchange Rates'!$C$23:$D$37,2,FALSE),"")</f>
        <v>1</v>
      </c>
      <c r="I152" s="498"/>
      <c r="J152" s="505">
        <f t="shared" si="19"/>
        <v>0</v>
      </c>
      <c r="K152" s="505">
        <f t="shared" si="20"/>
        <v>0</v>
      </c>
      <c r="L152" s="497">
        <f t="shared" si="15"/>
        <v>0</v>
      </c>
      <c r="M152" s="498">
        <f t="shared" si="16"/>
        <v>0</v>
      </c>
      <c r="N152" s="502">
        <f t="shared" si="17"/>
        <v>0</v>
      </c>
      <c r="O152" s="498"/>
      <c r="P152" s="497" t="str">
        <f>IF(O152="","Fixed",VLOOKUP(O152,'5.1.2 CPA Formulae'!$B$9:$E$19,2,FALSE))</f>
        <v>Fixed</v>
      </c>
    </row>
    <row r="153" spans="1:16" s="424" customFormat="1" ht="24.95" customHeight="1" x14ac:dyDescent="0.2">
      <c r="A153" s="496">
        <v>136</v>
      </c>
      <c r="B153" s="507" t="s">
        <v>493</v>
      </c>
      <c r="C153" s="501" t="s">
        <v>358</v>
      </c>
      <c r="D153" s="501">
        <v>1</v>
      </c>
      <c r="E153" s="498"/>
      <c r="F153" s="502">
        <f t="shared" si="18"/>
        <v>0</v>
      </c>
      <c r="G153" s="503" t="s">
        <v>211</v>
      </c>
      <c r="H153" s="504">
        <f>IF(G153&lt;&gt;"",VLOOKUP(G153,'5.1.4 Exchange Rates'!$C$23:$D$37,2,FALSE),"")</f>
        <v>1</v>
      </c>
      <c r="I153" s="498"/>
      <c r="J153" s="505">
        <f t="shared" si="19"/>
        <v>0</v>
      </c>
      <c r="K153" s="505">
        <f t="shared" si="20"/>
        <v>0</v>
      </c>
      <c r="L153" s="497">
        <f t="shared" si="15"/>
        <v>0</v>
      </c>
      <c r="M153" s="498">
        <f t="shared" si="16"/>
        <v>0</v>
      </c>
      <c r="N153" s="502">
        <f t="shared" si="17"/>
        <v>0</v>
      </c>
      <c r="O153" s="498"/>
      <c r="P153" s="497" t="str">
        <f>IF(O153="","Fixed",VLOOKUP(O153,'5.1.2 CPA Formulae'!$B$9:$E$19,2,FALSE))</f>
        <v>Fixed</v>
      </c>
    </row>
    <row r="154" spans="1:16" s="424" customFormat="1" ht="24.95" customHeight="1" x14ac:dyDescent="0.2">
      <c r="A154" s="496">
        <v>137</v>
      </c>
      <c r="B154" s="507" t="s">
        <v>494</v>
      </c>
      <c r="C154" s="501" t="s">
        <v>358</v>
      </c>
      <c r="D154" s="501">
        <v>1</v>
      </c>
      <c r="E154" s="498"/>
      <c r="F154" s="502">
        <f t="shared" si="18"/>
        <v>0</v>
      </c>
      <c r="G154" s="503" t="s">
        <v>211</v>
      </c>
      <c r="H154" s="504">
        <f>IF(G154&lt;&gt;"",VLOOKUP(G154,'5.1.4 Exchange Rates'!$C$23:$D$37,2,FALSE),"")</f>
        <v>1</v>
      </c>
      <c r="I154" s="498"/>
      <c r="J154" s="505">
        <f t="shared" si="19"/>
        <v>0</v>
      </c>
      <c r="K154" s="505">
        <f t="shared" si="20"/>
        <v>0</v>
      </c>
      <c r="L154" s="497">
        <f t="shared" si="15"/>
        <v>0</v>
      </c>
      <c r="M154" s="498">
        <f t="shared" si="16"/>
        <v>0</v>
      </c>
      <c r="N154" s="502">
        <f t="shared" si="17"/>
        <v>0</v>
      </c>
      <c r="O154" s="498"/>
      <c r="P154" s="497" t="str">
        <f>IF(O154="","Fixed",VLOOKUP(O154,'5.1.2 CPA Formulae'!$B$9:$E$19,2,FALSE))</f>
        <v>Fixed</v>
      </c>
    </row>
    <row r="155" spans="1:16" s="424" customFormat="1" ht="24.95" customHeight="1" x14ac:dyDescent="0.2">
      <c r="A155" s="496">
        <v>138</v>
      </c>
      <c r="B155" s="507" t="s">
        <v>495</v>
      </c>
      <c r="C155" s="501" t="s">
        <v>358</v>
      </c>
      <c r="D155" s="501">
        <v>1</v>
      </c>
      <c r="E155" s="498"/>
      <c r="F155" s="502">
        <f t="shared" si="18"/>
        <v>0</v>
      </c>
      <c r="G155" s="503" t="s">
        <v>211</v>
      </c>
      <c r="H155" s="504">
        <f>IF(G155&lt;&gt;"",VLOOKUP(G155,'5.1.4 Exchange Rates'!$C$23:$D$37,2,FALSE),"")</f>
        <v>1</v>
      </c>
      <c r="I155" s="498"/>
      <c r="J155" s="505">
        <f t="shared" si="19"/>
        <v>0</v>
      </c>
      <c r="K155" s="505">
        <f t="shared" si="20"/>
        <v>0</v>
      </c>
      <c r="L155" s="497">
        <f t="shared" si="15"/>
        <v>0</v>
      </c>
      <c r="M155" s="498">
        <f t="shared" si="16"/>
        <v>0</v>
      </c>
      <c r="N155" s="502">
        <f t="shared" si="17"/>
        <v>0</v>
      </c>
      <c r="O155" s="498"/>
      <c r="P155" s="497" t="str">
        <f>IF(O155="","Fixed",VLOOKUP(O155,'5.1.2 CPA Formulae'!$B$9:$E$19,2,FALSE))</f>
        <v>Fixed</v>
      </c>
    </row>
    <row r="156" spans="1:16" s="424" customFormat="1" ht="24.95" customHeight="1" x14ac:dyDescent="0.2">
      <c r="A156" s="496">
        <v>139</v>
      </c>
      <c r="B156" s="507" t="s">
        <v>496</v>
      </c>
      <c r="C156" s="501" t="s">
        <v>358</v>
      </c>
      <c r="D156" s="501">
        <v>1</v>
      </c>
      <c r="E156" s="498"/>
      <c r="F156" s="502">
        <f t="shared" si="18"/>
        <v>0</v>
      </c>
      <c r="G156" s="503" t="s">
        <v>211</v>
      </c>
      <c r="H156" s="504">
        <f>IF(G156&lt;&gt;"",VLOOKUP(G156,'5.1.4 Exchange Rates'!$C$23:$D$37,2,FALSE),"")</f>
        <v>1</v>
      </c>
      <c r="I156" s="498"/>
      <c r="J156" s="505">
        <f t="shared" si="19"/>
        <v>0</v>
      </c>
      <c r="K156" s="505">
        <f t="shared" si="20"/>
        <v>0</v>
      </c>
      <c r="L156" s="497">
        <f t="shared" si="15"/>
        <v>0</v>
      </c>
      <c r="M156" s="498">
        <f t="shared" si="16"/>
        <v>0</v>
      </c>
      <c r="N156" s="502">
        <f t="shared" si="17"/>
        <v>0</v>
      </c>
      <c r="O156" s="498"/>
      <c r="P156" s="497" t="str">
        <f>IF(O156="","Fixed",VLOOKUP(O156,'5.1.2 CPA Formulae'!$B$9:$E$19,2,FALSE))</f>
        <v>Fixed</v>
      </c>
    </row>
    <row r="157" spans="1:16" s="424" customFormat="1" ht="24.95" customHeight="1" x14ac:dyDescent="0.2">
      <c r="A157" s="496">
        <v>140</v>
      </c>
      <c r="B157" s="507" t="s">
        <v>497</v>
      </c>
      <c r="C157" s="501" t="s">
        <v>358</v>
      </c>
      <c r="D157" s="501">
        <v>1</v>
      </c>
      <c r="E157" s="498"/>
      <c r="F157" s="502">
        <f t="shared" si="18"/>
        <v>0</v>
      </c>
      <c r="G157" s="503" t="s">
        <v>211</v>
      </c>
      <c r="H157" s="504">
        <f>IF(G157&lt;&gt;"",VLOOKUP(G157,'5.1.4 Exchange Rates'!$C$23:$D$37,2,FALSE),"")</f>
        <v>1</v>
      </c>
      <c r="I157" s="498"/>
      <c r="J157" s="505">
        <f t="shared" si="19"/>
        <v>0</v>
      </c>
      <c r="K157" s="505">
        <f t="shared" si="20"/>
        <v>0</v>
      </c>
      <c r="L157" s="497">
        <f t="shared" si="15"/>
        <v>0</v>
      </c>
      <c r="M157" s="498">
        <f t="shared" si="16"/>
        <v>0</v>
      </c>
      <c r="N157" s="502">
        <f t="shared" si="17"/>
        <v>0</v>
      </c>
      <c r="O157" s="498"/>
      <c r="P157" s="497" t="str">
        <f>IF(O157="","Fixed",VLOOKUP(O157,'5.1.2 CPA Formulae'!$B$9:$E$19,2,FALSE))</f>
        <v>Fixed</v>
      </c>
    </row>
    <row r="158" spans="1:16" s="424" customFormat="1" ht="24.95" customHeight="1" x14ac:dyDescent="0.2">
      <c r="A158" s="496">
        <v>141</v>
      </c>
      <c r="B158" s="507" t="s">
        <v>498</v>
      </c>
      <c r="C158" s="501" t="s">
        <v>358</v>
      </c>
      <c r="D158" s="501">
        <v>1</v>
      </c>
      <c r="E158" s="498"/>
      <c r="F158" s="502">
        <f t="shared" si="18"/>
        <v>0</v>
      </c>
      <c r="G158" s="503" t="s">
        <v>211</v>
      </c>
      <c r="H158" s="504">
        <f>IF(G158&lt;&gt;"",VLOOKUP(G158,'5.1.4 Exchange Rates'!$C$23:$D$37,2,FALSE),"")</f>
        <v>1</v>
      </c>
      <c r="I158" s="498"/>
      <c r="J158" s="505">
        <f t="shared" si="19"/>
        <v>0</v>
      </c>
      <c r="K158" s="505">
        <f t="shared" si="20"/>
        <v>0</v>
      </c>
      <c r="L158" s="497">
        <f t="shared" si="15"/>
        <v>0</v>
      </c>
      <c r="M158" s="498">
        <f t="shared" si="16"/>
        <v>0</v>
      </c>
      <c r="N158" s="502">
        <f t="shared" si="17"/>
        <v>0</v>
      </c>
      <c r="O158" s="498"/>
      <c r="P158" s="497" t="str">
        <f>IF(O158="","Fixed",VLOOKUP(O158,'5.1.2 CPA Formulae'!$B$9:$E$19,2,FALSE))</f>
        <v>Fixed</v>
      </c>
    </row>
    <row r="159" spans="1:16" s="424" customFormat="1" ht="24.95" customHeight="1" x14ac:dyDescent="0.2">
      <c r="A159" s="496">
        <v>142</v>
      </c>
      <c r="B159" s="507" t="s">
        <v>499</v>
      </c>
      <c r="C159" s="501" t="s">
        <v>358</v>
      </c>
      <c r="D159" s="501">
        <v>1</v>
      </c>
      <c r="E159" s="498"/>
      <c r="F159" s="502">
        <f t="shared" si="18"/>
        <v>0</v>
      </c>
      <c r="G159" s="503" t="s">
        <v>211</v>
      </c>
      <c r="H159" s="504">
        <f>IF(G159&lt;&gt;"",VLOOKUP(G159,'5.1.4 Exchange Rates'!$C$23:$D$37,2,FALSE),"")</f>
        <v>1</v>
      </c>
      <c r="I159" s="498"/>
      <c r="J159" s="505">
        <f t="shared" si="19"/>
        <v>0</v>
      </c>
      <c r="K159" s="505">
        <f t="shared" si="20"/>
        <v>0</v>
      </c>
      <c r="L159" s="497">
        <f t="shared" si="15"/>
        <v>0</v>
      </c>
      <c r="M159" s="498">
        <f t="shared" si="16"/>
        <v>0</v>
      </c>
      <c r="N159" s="502">
        <f t="shared" si="17"/>
        <v>0</v>
      </c>
      <c r="O159" s="498"/>
      <c r="P159" s="497" t="str">
        <f>IF(O159="","Fixed",VLOOKUP(O159,'5.1.2 CPA Formulae'!$B$9:$E$19,2,FALSE))</f>
        <v>Fixed</v>
      </c>
    </row>
    <row r="160" spans="1:16" s="424" customFormat="1" ht="24.95" customHeight="1" x14ac:dyDescent="0.2">
      <c r="A160" s="496">
        <v>143</v>
      </c>
      <c r="B160" s="507" t="s">
        <v>500</v>
      </c>
      <c r="C160" s="501" t="s">
        <v>358</v>
      </c>
      <c r="D160" s="501">
        <v>1</v>
      </c>
      <c r="E160" s="498"/>
      <c r="F160" s="502">
        <f t="shared" si="18"/>
        <v>0</v>
      </c>
      <c r="G160" s="503" t="s">
        <v>211</v>
      </c>
      <c r="H160" s="504">
        <f>IF(G160&lt;&gt;"",VLOOKUP(G160,'5.1.4 Exchange Rates'!$C$23:$D$37,2,FALSE),"")</f>
        <v>1</v>
      </c>
      <c r="I160" s="498"/>
      <c r="J160" s="505">
        <f t="shared" si="19"/>
        <v>0</v>
      </c>
      <c r="K160" s="505">
        <f t="shared" si="20"/>
        <v>0</v>
      </c>
      <c r="L160" s="497">
        <f t="shared" si="15"/>
        <v>0</v>
      </c>
      <c r="M160" s="498">
        <f t="shared" si="16"/>
        <v>0</v>
      </c>
      <c r="N160" s="502">
        <f t="shared" si="17"/>
        <v>0</v>
      </c>
      <c r="O160" s="498"/>
      <c r="P160" s="497" t="str">
        <f>IF(O160="","Fixed",VLOOKUP(O160,'5.1.2 CPA Formulae'!$B$9:$E$19,2,FALSE))</f>
        <v>Fixed</v>
      </c>
    </row>
    <row r="161" spans="1:16" s="424" customFormat="1" ht="24.95" customHeight="1" x14ac:dyDescent="0.2">
      <c r="A161" s="496">
        <v>144</v>
      </c>
      <c r="B161" s="507" t="s">
        <v>501</v>
      </c>
      <c r="C161" s="501" t="s">
        <v>358</v>
      </c>
      <c r="D161" s="501">
        <v>1</v>
      </c>
      <c r="E161" s="498"/>
      <c r="F161" s="502">
        <f t="shared" si="18"/>
        <v>0</v>
      </c>
      <c r="G161" s="503" t="s">
        <v>211</v>
      </c>
      <c r="H161" s="504">
        <f>IF(G161&lt;&gt;"",VLOOKUP(G161,'5.1.4 Exchange Rates'!$C$23:$D$37,2,FALSE),"")</f>
        <v>1</v>
      </c>
      <c r="I161" s="498"/>
      <c r="J161" s="505">
        <f t="shared" si="19"/>
        <v>0</v>
      </c>
      <c r="K161" s="505">
        <f t="shared" si="20"/>
        <v>0</v>
      </c>
      <c r="L161" s="497">
        <f t="shared" si="15"/>
        <v>0</v>
      </c>
      <c r="M161" s="498">
        <f t="shared" si="16"/>
        <v>0</v>
      </c>
      <c r="N161" s="502">
        <f t="shared" si="17"/>
        <v>0</v>
      </c>
      <c r="O161" s="498"/>
      <c r="P161" s="497" t="str">
        <f>IF(O161="","Fixed",VLOOKUP(O161,'5.1.2 CPA Formulae'!$B$9:$E$19,2,FALSE))</f>
        <v>Fixed</v>
      </c>
    </row>
    <row r="162" spans="1:16" s="424" customFormat="1" ht="24.95" customHeight="1" x14ac:dyDescent="0.2">
      <c r="A162" s="496">
        <v>145</v>
      </c>
      <c r="B162" s="507" t="s">
        <v>502</v>
      </c>
      <c r="C162" s="501" t="s">
        <v>358</v>
      </c>
      <c r="D162" s="501">
        <v>1</v>
      </c>
      <c r="E162" s="498"/>
      <c r="F162" s="502">
        <f t="shared" si="18"/>
        <v>0</v>
      </c>
      <c r="G162" s="503" t="s">
        <v>211</v>
      </c>
      <c r="H162" s="504">
        <f>IF(G162&lt;&gt;"",VLOOKUP(G162,'5.1.4 Exchange Rates'!$C$23:$D$37,2,FALSE),"")</f>
        <v>1</v>
      </c>
      <c r="I162" s="498"/>
      <c r="J162" s="505">
        <f t="shared" si="19"/>
        <v>0</v>
      </c>
      <c r="K162" s="505">
        <f t="shared" si="20"/>
        <v>0</v>
      </c>
      <c r="L162" s="497">
        <f t="shared" si="15"/>
        <v>0</v>
      </c>
      <c r="M162" s="498">
        <f t="shared" si="16"/>
        <v>0</v>
      </c>
      <c r="N162" s="502">
        <f t="shared" si="17"/>
        <v>0</v>
      </c>
      <c r="O162" s="498"/>
      <c r="P162" s="497" t="str">
        <f>IF(O162="","Fixed",VLOOKUP(O162,'5.1.2 CPA Formulae'!$B$9:$E$19,2,FALSE))</f>
        <v>Fixed</v>
      </c>
    </row>
    <row r="163" spans="1:16" s="424" customFormat="1" ht="24.95" customHeight="1" x14ac:dyDescent="0.2">
      <c r="A163" s="496">
        <v>146</v>
      </c>
      <c r="B163" s="507" t="s">
        <v>503</v>
      </c>
      <c r="C163" s="501" t="s">
        <v>358</v>
      </c>
      <c r="D163" s="501">
        <v>1</v>
      </c>
      <c r="E163" s="498"/>
      <c r="F163" s="502">
        <f t="shared" si="18"/>
        <v>0</v>
      </c>
      <c r="G163" s="503" t="s">
        <v>211</v>
      </c>
      <c r="H163" s="504">
        <f>IF(G163&lt;&gt;"",VLOOKUP(G163,'5.1.4 Exchange Rates'!$C$23:$D$37,2,FALSE),"")</f>
        <v>1</v>
      </c>
      <c r="I163" s="498"/>
      <c r="J163" s="505">
        <f t="shared" si="19"/>
        <v>0</v>
      </c>
      <c r="K163" s="505">
        <f t="shared" si="20"/>
        <v>0</v>
      </c>
      <c r="L163" s="497">
        <f t="shared" si="15"/>
        <v>0</v>
      </c>
      <c r="M163" s="498">
        <f t="shared" si="16"/>
        <v>0</v>
      </c>
      <c r="N163" s="502">
        <f t="shared" si="17"/>
        <v>0</v>
      </c>
      <c r="O163" s="498"/>
      <c r="P163" s="497" t="str">
        <f>IF(O163="","Fixed",VLOOKUP(O163,'5.1.2 CPA Formulae'!$B$9:$E$19,2,FALSE))</f>
        <v>Fixed</v>
      </c>
    </row>
    <row r="164" spans="1:16" s="424" customFormat="1" ht="24.95" customHeight="1" x14ac:dyDescent="0.2">
      <c r="A164" s="496">
        <v>147</v>
      </c>
      <c r="B164" s="507" t="s">
        <v>504</v>
      </c>
      <c r="C164" s="501" t="s">
        <v>358</v>
      </c>
      <c r="D164" s="501">
        <v>1</v>
      </c>
      <c r="E164" s="498"/>
      <c r="F164" s="502">
        <f t="shared" si="18"/>
        <v>0</v>
      </c>
      <c r="G164" s="503" t="s">
        <v>211</v>
      </c>
      <c r="H164" s="504">
        <f>IF(G164&lt;&gt;"",VLOOKUP(G164,'5.1.4 Exchange Rates'!$C$23:$D$37,2,FALSE),"")</f>
        <v>1</v>
      </c>
      <c r="I164" s="498"/>
      <c r="J164" s="505">
        <f t="shared" si="19"/>
        <v>0</v>
      </c>
      <c r="K164" s="505">
        <f t="shared" si="20"/>
        <v>0</v>
      </c>
      <c r="L164" s="497">
        <f t="shared" si="15"/>
        <v>0</v>
      </c>
      <c r="M164" s="498">
        <f t="shared" si="16"/>
        <v>0</v>
      </c>
      <c r="N164" s="502">
        <f t="shared" si="17"/>
        <v>0</v>
      </c>
      <c r="O164" s="498"/>
      <c r="P164" s="497" t="str">
        <f>IF(O164="","Fixed",VLOOKUP(O164,'5.1.2 CPA Formulae'!$B$9:$E$19,2,FALSE))</f>
        <v>Fixed</v>
      </c>
    </row>
    <row r="165" spans="1:16" s="424" customFormat="1" ht="24.95" customHeight="1" x14ac:dyDescent="0.2">
      <c r="A165" s="496">
        <v>148</v>
      </c>
      <c r="B165" s="507" t="s">
        <v>505</v>
      </c>
      <c r="C165" s="501" t="s">
        <v>358</v>
      </c>
      <c r="D165" s="501">
        <v>1</v>
      </c>
      <c r="E165" s="498"/>
      <c r="F165" s="502">
        <f t="shared" si="18"/>
        <v>0</v>
      </c>
      <c r="G165" s="503" t="s">
        <v>211</v>
      </c>
      <c r="H165" s="504">
        <f>IF(G165&lt;&gt;"",VLOOKUP(G165,'5.1.4 Exchange Rates'!$C$23:$D$37,2,FALSE),"")</f>
        <v>1</v>
      </c>
      <c r="I165" s="498"/>
      <c r="J165" s="505">
        <f t="shared" si="19"/>
        <v>0</v>
      </c>
      <c r="K165" s="505">
        <f t="shared" si="20"/>
        <v>0</v>
      </c>
      <c r="L165" s="497">
        <f t="shared" si="15"/>
        <v>0</v>
      </c>
      <c r="M165" s="498">
        <f t="shared" si="16"/>
        <v>0</v>
      </c>
      <c r="N165" s="502">
        <f t="shared" si="17"/>
        <v>0</v>
      </c>
      <c r="O165" s="498"/>
      <c r="P165" s="497" t="str">
        <f>IF(O165="","Fixed",VLOOKUP(O165,'5.1.2 CPA Formulae'!$B$9:$E$19,2,FALSE))</f>
        <v>Fixed</v>
      </c>
    </row>
    <row r="166" spans="1:16" s="424" customFormat="1" ht="24.95" customHeight="1" x14ac:dyDescent="0.2">
      <c r="A166" s="496">
        <v>149</v>
      </c>
      <c r="B166" s="507" t="s">
        <v>506</v>
      </c>
      <c r="C166" s="501" t="s">
        <v>358</v>
      </c>
      <c r="D166" s="501">
        <v>1</v>
      </c>
      <c r="E166" s="498"/>
      <c r="F166" s="502">
        <f t="shared" si="18"/>
        <v>0</v>
      </c>
      <c r="G166" s="503" t="s">
        <v>211</v>
      </c>
      <c r="H166" s="504">
        <f>IF(G166&lt;&gt;"",VLOOKUP(G166,'5.1.4 Exchange Rates'!$C$23:$D$37,2,FALSE),"")</f>
        <v>1</v>
      </c>
      <c r="I166" s="498"/>
      <c r="J166" s="505">
        <f t="shared" si="19"/>
        <v>0</v>
      </c>
      <c r="K166" s="505">
        <f t="shared" si="20"/>
        <v>0</v>
      </c>
      <c r="L166" s="497">
        <f t="shared" si="15"/>
        <v>0</v>
      </c>
      <c r="M166" s="498">
        <f t="shared" si="16"/>
        <v>0</v>
      </c>
      <c r="N166" s="502">
        <f t="shared" si="17"/>
        <v>0</v>
      </c>
      <c r="O166" s="498"/>
      <c r="P166" s="497" t="str">
        <f>IF(O166="","Fixed",VLOOKUP(O166,'5.1.2 CPA Formulae'!$B$9:$E$19,2,FALSE))</f>
        <v>Fixed</v>
      </c>
    </row>
    <row r="167" spans="1:16" s="424" customFormat="1" ht="24.95" customHeight="1" x14ac:dyDescent="0.2">
      <c r="A167" s="496">
        <v>150</v>
      </c>
      <c r="B167" s="507" t="s">
        <v>507</v>
      </c>
      <c r="C167" s="501" t="s">
        <v>358</v>
      </c>
      <c r="D167" s="501">
        <v>1</v>
      </c>
      <c r="E167" s="498"/>
      <c r="F167" s="502">
        <f t="shared" si="18"/>
        <v>0</v>
      </c>
      <c r="G167" s="503" t="s">
        <v>211</v>
      </c>
      <c r="H167" s="504">
        <f>IF(G167&lt;&gt;"",VLOOKUP(G167,'5.1.4 Exchange Rates'!$C$23:$D$37,2,FALSE),"")</f>
        <v>1</v>
      </c>
      <c r="I167" s="498"/>
      <c r="J167" s="505">
        <f t="shared" si="19"/>
        <v>0</v>
      </c>
      <c r="K167" s="505">
        <f t="shared" si="20"/>
        <v>0</v>
      </c>
      <c r="L167" s="497">
        <f t="shared" si="15"/>
        <v>0</v>
      </c>
      <c r="M167" s="498">
        <f t="shared" si="16"/>
        <v>0</v>
      </c>
      <c r="N167" s="502">
        <f t="shared" si="17"/>
        <v>0</v>
      </c>
      <c r="O167" s="498"/>
      <c r="P167" s="497" t="str">
        <f>IF(O167="","Fixed",VLOOKUP(O167,'5.1.2 CPA Formulae'!$B$9:$E$19,2,FALSE))</f>
        <v>Fixed</v>
      </c>
    </row>
    <row r="168" spans="1:16" s="424" customFormat="1" ht="24.95" customHeight="1" x14ac:dyDescent="0.2">
      <c r="A168" s="496">
        <v>151</v>
      </c>
      <c r="B168" s="507" t="s">
        <v>508</v>
      </c>
      <c r="C168" s="501" t="s">
        <v>358</v>
      </c>
      <c r="D168" s="501">
        <v>1</v>
      </c>
      <c r="E168" s="498"/>
      <c r="F168" s="502">
        <f t="shared" si="18"/>
        <v>0</v>
      </c>
      <c r="G168" s="503" t="s">
        <v>211</v>
      </c>
      <c r="H168" s="504">
        <f>IF(G168&lt;&gt;"",VLOOKUP(G168,'5.1.4 Exchange Rates'!$C$23:$D$37,2,FALSE),"")</f>
        <v>1</v>
      </c>
      <c r="I168" s="498"/>
      <c r="J168" s="505">
        <f t="shared" si="19"/>
        <v>0</v>
      </c>
      <c r="K168" s="505">
        <f t="shared" si="20"/>
        <v>0</v>
      </c>
      <c r="L168" s="497">
        <f t="shared" si="15"/>
        <v>0</v>
      </c>
      <c r="M168" s="498">
        <f t="shared" si="16"/>
        <v>0</v>
      </c>
      <c r="N168" s="502">
        <f t="shared" si="17"/>
        <v>0</v>
      </c>
      <c r="O168" s="498"/>
      <c r="P168" s="497" t="str">
        <f>IF(O168="","Fixed",VLOOKUP(O168,'5.1.2 CPA Formulae'!$B$9:$E$19,2,FALSE))</f>
        <v>Fixed</v>
      </c>
    </row>
    <row r="169" spans="1:16" s="424" customFormat="1" ht="24.95" customHeight="1" x14ac:dyDescent="0.2">
      <c r="A169" s="496">
        <v>152</v>
      </c>
      <c r="B169" s="507" t="s">
        <v>509</v>
      </c>
      <c r="C169" s="501" t="s">
        <v>358</v>
      </c>
      <c r="D169" s="501">
        <v>1</v>
      </c>
      <c r="E169" s="498"/>
      <c r="F169" s="502">
        <f t="shared" si="18"/>
        <v>0</v>
      </c>
      <c r="G169" s="503" t="s">
        <v>211</v>
      </c>
      <c r="H169" s="504">
        <f>IF(G169&lt;&gt;"",VLOOKUP(G169,'5.1.4 Exchange Rates'!$C$23:$D$37,2,FALSE),"")</f>
        <v>1</v>
      </c>
      <c r="I169" s="498"/>
      <c r="J169" s="505">
        <f t="shared" si="19"/>
        <v>0</v>
      </c>
      <c r="K169" s="505">
        <f t="shared" si="20"/>
        <v>0</v>
      </c>
      <c r="L169" s="497">
        <f t="shared" si="15"/>
        <v>0</v>
      </c>
      <c r="M169" s="498">
        <f t="shared" si="16"/>
        <v>0</v>
      </c>
      <c r="N169" s="502">
        <f t="shared" si="17"/>
        <v>0</v>
      </c>
      <c r="O169" s="498"/>
      <c r="P169" s="497" t="str">
        <f>IF(O169="","Fixed",VLOOKUP(O169,'5.1.2 CPA Formulae'!$B$9:$E$19,2,FALSE))</f>
        <v>Fixed</v>
      </c>
    </row>
    <row r="170" spans="1:16" s="424" customFormat="1" ht="24.95" customHeight="1" x14ac:dyDescent="0.2">
      <c r="A170" s="496">
        <v>153</v>
      </c>
      <c r="B170" s="507" t="s">
        <v>510</v>
      </c>
      <c r="C170" s="501" t="s">
        <v>358</v>
      </c>
      <c r="D170" s="501">
        <v>1</v>
      </c>
      <c r="E170" s="498"/>
      <c r="F170" s="502">
        <f t="shared" si="18"/>
        <v>0</v>
      </c>
      <c r="G170" s="503" t="s">
        <v>211</v>
      </c>
      <c r="H170" s="504">
        <f>IF(G170&lt;&gt;"",VLOOKUP(G170,'5.1.4 Exchange Rates'!$C$23:$D$37,2,FALSE),"")</f>
        <v>1</v>
      </c>
      <c r="I170" s="498"/>
      <c r="J170" s="505">
        <f t="shared" si="19"/>
        <v>0</v>
      </c>
      <c r="K170" s="505">
        <f t="shared" si="20"/>
        <v>0</v>
      </c>
      <c r="L170" s="497">
        <f t="shared" si="15"/>
        <v>0</v>
      </c>
      <c r="M170" s="498">
        <f t="shared" si="16"/>
        <v>0</v>
      </c>
      <c r="N170" s="502">
        <f t="shared" si="17"/>
        <v>0</v>
      </c>
      <c r="O170" s="498"/>
      <c r="P170" s="497" t="str">
        <f>IF(O170="","Fixed",VLOOKUP(O170,'5.1.2 CPA Formulae'!$B$9:$E$19,2,FALSE))</f>
        <v>Fixed</v>
      </c>
    </row>
    <row r="171" spans="1:16" s="424" customFormat="1" ht="24.95" customHeight="1" x14ac:dyDescent="0.2">
      <c r="A171" s="496">
        <v>154</v>
      </c>
      <c r="B171" s="507" t="s">
        <v>511</v>
      </c>
      <c r="C171" s="501" t="s">
        <v>358</v>
      </c>
      <c r="D171" s="501">
        <v>1</v>
      </c>
      <c r="E171" s="498"/>
      <c r="F171" s="502">
        <f t="shared" si="18"/>
        <v>0</v>
      </c>
      <c r="G171" s="503" t="s">
        <v>211</v>
      </c>
      <c r="H171" s="504">
        <f>IF(G171&lt;&gt;"",VLOOKUP(G171,'5.1.4 Exchange Rates'!$C$23:$D$37,2,FALSE),"")</f>
        <v>1</v>
      </c>
      <c r="I171" s="498"/>
      <c r="J171" s="505">
        <f t="shared" si="19"/>
        <v>0</v>
      </c>
      <c r="K171" s="505">
        <f t="shared" si="20"/>
        <v>0</v>
      </c>
      <c r="L171" s="497">
        <f t="shared" si="15"/>
        <v>0</v>
      </c>
      <c r="M171" s="498">
        <f t="shared" si="16"/>
        <v>0</v>
      </c>
      <c r="N171" s="502">
        <f t="shared" si="17"/>
        <v>0</v>
      </c>
      <c r="O171" s="498"/>
      <c r="P171" s="497" t="str">
        <f>IF(O171="","Fixed",VLOOKUP(O171,'5.1.2 CPA Formulae'!$B$9:$E$19,2,FALSE))</f>
        <v>Fixed</v>
      </c>
    </row>
    <row r="172" spans="1:16" s="424" customFormat="1" ht="24.95" customHeight="1" x14ac:dyDescent="0.2">
      <c r="A172" s="496">
        <v>155</v>
      </c>
      <c r="B172" s="507" t="s">
        <v>512</v>
      </c>
      <c r="C172" s="501" t="s">
        <v>358</v>
      </c>
      <c r="D172" s="501">
        <v>1</v>
      </c>
      <c r="E172" s="498"/>
      <c r="F172" s="502">
        <f t="shared" si="18"/>
        <v>0</v>
      </c>
      <c r="G172" s="503" t="s">
        <v>211</v>
      </c>
      <c r="H172" s="504">
        <f>IF(G172&lt;&gt;"",VLOOKUP(G172,'5.1.4 Exchange Rates'!$C$23:$D$37,2,FALSE),"")</f>
        <v>1</v>
      </c>
      <c r="I172" s="498"/>
      <c r="J172" s="505">
        <f t="shared" si="19"/>
        <v>0</v>
      </c>
      <c r="K172" s="505">
        <f t="shared" si="20"/>
        <v>0</v>
      </c>
      <c r="L172" s="497">
        <f t="shared" si="15"/>
        <v>0</v>
      </c>
      <c r="M172" s="498">
        <f t="shared" si="16"/>
        <v>0</v>
      </c>
      <c r="N172" s="502">
        <f t="shared" si="17"/>
        <v>0</v>
      </c>
      <c r="O172" s="498"/>
      <c r="P172" s="497" t="str">
        <f>IF(O172="","Fixed",VLOOKUP(O172,'5.1.2 CPA Formulae'!$B$9:$E$19,2,FALSE))</f>
        <v>Fixed</v>
      </c>
    </row>
    <row r="173" spans="1:16" s="424" customFormat="1" ht="24.95" customHeight="1" x14ac:dyDescent="0.2">
      <c r="A173" s="496">
        <v>156</v>
      </c>
      <c r="B173" s="507" t="s">
        <v>513</v>
      </c>
      <c r="C173" s="501" t="s">
        <v>358</v>
      </c>
      <c r="D173" s="501">
        <v>1</v>
      </c>
      <c r="E173" s="498"/>
      <c r="F173" s="502">
        <f t="shared" si="18"/>
        <v>0</v>
      </c>
      <c r="G173" s="503" t="s">
        <v>211</v>
      </c>
      <c r="H173" s="504">
        <f>IF(G173&lt;&gt;"",VLOOKUP(G173,'5.1.4 Exchange Rates'!$C$23:$D$37,2,FALSE),"")</f>
        <v>1</v>
      </c>
      <c r="I173" s="498"/>
      <c r="J173" s="505">
        <f t="shared" si="19"/>
        <v>0</v>
      </c>
      <c r="K173" s="505">
        <f t="shared" si="20"/>
        <v>0</v>
      </c>
      <c r="L173" s="497">
        <f t="shared" si="15"/>
        <v>0</v>
      </c>
      <c r="M173" s="498">
        <f t="shared" si="16"/>
        <v>0</v>
      </c>
      <c r="N173" s="502">
        <f t="shared" si="17"/>
        <v>0</v>
      </c>
      <c r="O173" s="498"/>
      <c r="P173" s="497" t="str">
        <f>IF(O173="","Fixed",VLOOKUP(O173,'5.1.2 CPA Formulae'!$B$9:$E$19,2,FALSE))</f>
        <v>Fixed</v>
      </c>
    </row>
    <row r="174" spans="1:16" s="424" customFormat="1" ht="24.95" customHeight="1" x14ac:dyDescent="0.2">
      <c r="A174" s="496">
        <v>157</v>
      </c>
      <c r="B174" s="507" t="s">
        <v>514</v>
      </c>
      <c r="C174" s="501" t="s">
        <v>358</v>
      </c>
      <c r="D174" s="501">
        <v>1</v>
      </c>
      <c r="E174" s="498"/>
      <c r="F174" s="502">
        <f t="shared" si="18"/>
        <v>0</v>
      </c>
      <c r="G174" s="503" t="s">
        <v>211</v>
      </c>
      <c r="H174" s="504">
        <f>IF(G174&lt;&gt;"",VLOOKUP(G174,'5.1.4 Exchange Rates'!$C$23:$D$37,2,FALSE),"")</f>
        <v>1</v>
      </c>
      <c r="I174" s="498"/>
      <c r="J174" s="505">
        <f t="shared" si="19"/>
        <v>0</v>
      </c>
      <c r="K174" s="505">
        <f t="shared" si="20"/>
        <v>0</v>
      </c>
      <c r="L174" s="497">
        <f t="shared" si="15"/>
        <v>0</v>
      </c>
      <c r="M174" s="498">
        <f t="shared" si="16"/>
        <v>0</v>
      </c>
      <c r="N174" s="502">
        <f t="shared" si="17"/>
        <v>0</v>
      </c>
      <c r="O174" s="498"/>
      <c r="P174" s="497" t="str">
        <f>IF(O174="","Fixed",VLOOKUP(O174,'5.1.2 CPA Formulae'!$B$9:$E$19,2,FALSE))</f>
        <v>Fixed</v>
      </c>
    </row>
    <row r="175" spans="1:16" s="424" customFormat="1" ht="24.95" customHeight="1" x14ac:dyDescent="0.2">
      <c r="A175" s="496">
        <v>158</v>
      </c>
      <c r="B175" s="507" t="s">
        <v>515</v>
      </c>
      <c r="C175" s="501" t="s">
        <v>358</v>
      </c>
      <c r="D175" s="501">
        <v>1</v>
      </c>
      <c r="E175" s="498"/>
      <c r="F175" s="502">
        <f t="shared" si="18"/>
        <v>0</v>
      </c>
      <c r="G175" s="503" t="s">
        <v>211</v>
      </c>
      <c r="H175" s="504">
        <f>IF(G175&lt;&gt;"",VLOOKUP(G175,'5.1.4 Exchange Rates'!$C$23:$D$37,2,FALSE),"")</f>
        <v>1</v>
      </c>
      <c r="I175" s="498"/>
      <c r="J175" s="505">
        <f t="shared" si="19"/>
        <v>0</v>
      </c>
      <c r="K175" s="505">
        <f t="shared" si="20"/>
        <v>0</v>
      </c>
      <c r="L175" s="497">
        <f t="shared" si="15"/>
        <v>0</v>
      </c>
      <c r="M175" s="498">
        <f t="shared" si="16"/>
        <v>0</v>
      </c>
      <c r="N175" s="502">
        <f t="shared" si="17"/>
        <v>0</v>
      </c>
      <c r="O175" s="498"/>
      <c r="P175" s="497" t="str">
        <f>IF(O175="","Fixed",VLOOKUP(O175,'5.1.2 CPA Formulae'!$B$9:$E$19,2,FALSE))</f>
        <v>Fixed</v>
      </c>
    </row>
    <row r="176" spans="1:16" s="424" customFormat="1" ht="24.95" customHeight="1" x14ac:dyDescent="0.2">
      <c r="A176" s="496">
        <v>159</v>
      </c>
      <c r="B176" s="507" t="s">
        <v>516</v>
      </c>
      <c r="C176" s="501" t="s">
        <v>358</v>
      </c>
      <c r="D176" s="501">
        <v>1</v>
      </c>
      <c r="E176" s="498"/>
      <c r="F176" s="502">
        <f t="shared" si="18"/>
        <v>0</v>
      </c>
      <c r="G176" s="503" t="s">
        <v>211</v>
      </c>
      <c r="H176" s="504">
        <f>IF(G176&lt;&gt;"",VLOOKUP(G176,'5.1.4 Exchange Rates'!$C$23:$D$37,2,FALSE),"")</f>
        <v>1</v>
      </c>
      <c r="I176" s="498"/>
      <c r="J176" s="505">
        <f t="shared" si="19"/>
        <v>0</v>
      </c>
      <c r="K176" s="505">
        <f t="shared" si="20"/>
        <v>0</v>
      </c>
      <c r="L176" s="497">
        <f t="shared" ref="L176:L239" si="21">K176+F176</f>
        <v>0</v>
      </c>
      <c r="M176" s="498">
        <f t="shared" si="16"/>
        <v>0</v>
      </c>
      <c r="N176" s="502">
        <f t="shared" ref="N176:N239" si="22">L176+M176</f>
        <v>0</v>
      </c>
      <c r="O176" s="498"/>
      <c r="P176" s="497" t="str">
        <f>IF(O176="","Fixed",VLOOKUP(O176,'5.1.2 CPA Formulae'!$B$9:$E$19,2,FALSE))</f>
        <v>Fixed</v>
      </c>
    </row>
    <row r="177" spans="1:16" s="424" customFormat="1" ht="24.95" customHeight="1" x14ac:dyDescent="0.2">
      <c r="A177" s="496">
        <v>160</v>
      </c>
      <c r="B177" s="507" t="s">
        <v>517</v>
      </c>
      <c r="C177" s="501" t="s">
        <v>358</v>
      </c>
      <c r="D177" s="501">
        <v>1</v>
      </c>
      <c r="E177" s="498"/>
      <c r="F177" s="502">
        <f t="shared" si="18"/>
        <v>0</v>
      </c>
      <c r="G177" s="503" t="s">
        <v>211</v>
      </c>
      <c r="H177" s="504">
        <f>IF(G177&lt;&gt;"",VLOOKUP(G177,'5.1.4 Exchange Rates'!$C$23:$D$37,2,FALSE),"")</f>
        <v>1</v>
      </c>
      <c r="I177" s="498"/>
      <c r="J177" s="505">
        <f t="shared" si="19"/>
        <v>0</v>
      </c>
      <c r="K177" s="505">
        <f t="shared" si="20"/>
        <v>0</v>
      </c>
      <c r="L177" s="497">
        <f t="shared" si="21"/>
        <v>0</v>
      </c>
      <c r="M177" s="498">
        <f t="shared" si="16"/>
        <v>0</v>
      </c>
      <c r="N177" s="502">
        <f t="shared" si="22"/>
        <v>0</v>
      </c>
      <c r="O177" s="498"/>
      <c r="P177" s="497" t="str">
        <f>IF(O177="","Fixed",VLOOKUP(O177,'5.1.2 CPA Formulae'!$B$9:$E$19,2,FALSE))</f>
        <v>Fixed</v>
      </c>
    </row>
    <row r="178" spans="1:16" s="424" customFormat="1" ht="24.95" customHeight="1" x14ac:dyDescent="0.2">
      <c r="A178" s="496">
        <v>161</v>
      </c>
      <c r="B178" s="507" t="s">
        <v>518</v>
      </c>
      <c r="C178" s="501" t="s">
        <v>358</v>
      </c>
      <c r="D178" s="501">
        <v>1</v>
      </c>
      <c r="E178" s="498"/>
      <c r="F178" s="502">
        <f t="shared" si="18"/>
        <v>0</v>
      </c>
      <c r="G178" s="503" t="s">
        <v>211</v>
      </c>
      <c r="H178" s="504">
        <f>IF(G178&lt;&gt;"",VLOOKUP(G178,'5.1.4 Exchange Rates'!$C$23:$D$37,2,FALSE),"")</f>
        <v>1</v>
      </c>
      <c r="I178" s="498"/>
      <c r="J178" s="505">
        <f t="shared" si="19"/>
        <v>0</v>
      </c>
      <c r="K178" s="505">
        <f t="shared" si="20"/>
        <v>0</v>
      </c>
      <c r="L178" s="497">
        <f t="shared" si="21"/>
        <v>0</v>
      </c>
      <c r="M178" s="498">
        <f>L178*15%</f>
        <v>0</v>
      </c>
      <c r="N178" s="502">
        <f>L178+M178</f>
        <v>0</v>
      </c>
      <c r="O178" s="498"/>
      <c r="P178" s="497" t="str">
        <f>IF(O178="","Fixed",VLOOKUP(O178,'5.1.2 CPA Formulae'!$B$9:$E$19,2,FALSE))</f>
        <v>Fixed</v>
      </c>
    </row>
    <row r="179" spans="1:16" s="424" customFormat="1" ht="24.95" customHeight="1" x14ac:dyDescent="0.2">
      <c r="A179" s="496">
        <v>162</v>
      </c>
      <c r="B179" s="507" t="s">
        <v>519</v>
      </c>
      <c r="C179" s="501" t="s">
        <v>358</v>
      </c>
      <c r="D179" s="501">
        <v>1</v>
      </c>
      <c r="E179" s="498"/>
      <c r="F179" s="502">
        <f t="shared" ref="F179:F242" si="23">E179*D179</f>
        <v>0</v>
      </c>
      <c r="G179" s="503" t="s">
        <v>211</v>
      </c>
      <c r="H179" s="504">
        <f>IF(G179&lt;&gt;"",VLOOKUP(G179,'5.1.4 Exchange Rates'!$C$23:$D$37,2,FALSE),"")</f>
        <v>1</v>
      </c>
      <c r="I179" s="498"/>
      <c r="J179" s="505">
        <f t="shared" ref="J179:J242" si="24">D179*I179</f>
        <v>0</v>
      </c>
      <c r="K179" s="505">
        <f t="shared" ref="K179:K242" si="25">D179*H179*I179</f>
        <v>0</v>
      </c>
      <c r="L179" s="497">
        <f t="shared" si="21"/>
        <v>0</v>
      </c>
      <c r="M179" s="498">
        <f t="shared" ref="M179:M242" si="26">L179*15%</f>
        <v>0</v>
      </c>
      <c r="N179" s="502">
        <f t="shared" si="22"/>
        <v>0</v>
      </c>
      <c r="O179" s="498"/>
      <c r="P179" s="497" t="str">
        <f>IF(O179="","Fixed",VLOOKUP(O179,'5.1.2 CPA Formulae'!$B$9:$E$19,2,FALSE))</f>
        <v>Fixed</v>
      </c>
    </row>
    <row r="180" spans="1:16" s="424" customFormat="1" ht="24.95" customHeight="1" x14ac:dyDescent="0.2">
      <c r="A180" s="496">
        <v>163</v>
      </c>
      <c r="B180" s="507" t="s">
        <v>520</v>
      </c>
      <c r="C180" s="501" t="s">
        <v>358</v>
      </c>
      <c r="D180" s="501">
        <v>1</v>
      </c>
      <c r="E180" s="498"/>
      <c r="F180" s="502">
        <f t="shared" si="23"/>
        <v>0</v>
      </c>
      <c r="G180" s="503" t="s">
        <v>211</v>
      </c>
      <c r="H180" s="504">
        <f>IF(G180&lt;&gt;"",VLOOKUP(G180,'5.1.4 Exchange Rates'!$C$23:$D$37,2,FALSE),"")</f>
        <v>1</v>
      </c>
      <c r="I180" s="498"/>
      <c r="J180" s="505">
        <f t="shared" si="24"/>
        <v>0</v>
      </c>
      <c r="K180" s="505">
        <f t="shared" si="25"/>
        <v>0</v>
      </c>
      <c r="L180" s="497">
        <f t="shared" si="21"/>
        <v>0</v>
      </c>
      <c r="M180" s="498">
        <f t="shared" si="26"/>
        <v>0</v>
      </c>
      <c r="N180" s="502">
        <f t="shared" si="22"/>
        <v>0</v>
      </c>
      <c r="O180" s="498"/>
      <c r="P180" s="497" t="str">
        <f>IF(O180="","Fixed",VLOOKUP(O180,'5.1.2 CPA Formulae'!$B$9:$E$19,2,FALSE))</f>
        <v>Fixed</v>
      </c>
    </row>
    <row r="181" spans="1:16" s="424" customFormat="1" ht="24.95" customHeight="1" x14ac:dyDescent="0.2">
      <c r="A181" s="496">
        <v>164</v>
      </c>
      <c r="B181" s="507" t="s">
        <v>521</v>
      </c>
      <c r="C181" s="501" t="s">
        <v>358</v>
      </c>
      <c r="D181" s="501">
        <v>1</v>
      </c>
      <c r="E181" s="498"/>
      <c r="F181" s="502">
        <f t="shared" si="23"/>
        <v>0</v>
      </c>
      <c r="G181" s="503" t="s">
        <v>211</v>
      </c>
      <c r="H181" s="504">
        <f>IF(G181&lt;&gt;"",VLOOKUP(G181,'5.1.4 Exchange Rates'!$C$23:$D$37,2,FALSE),"")</f>
        <v>1</v>
      </c>
      <c r="I181" s="498"/>
      <c r="J181" s="505">
        <f t="shared" si="24"/>
        <v>0</v>
      </c>
      <c r="K181" s="505">
        <f t="shared" si="25"/>
        <v>0</v>
      </c>
      <c r="L181" s="497">
        <f t="shared" si="21"/>
        <v>0</v>
      </c>
      <c r="M181" s="498">
        <f t="shared" si="26"/>
        <v>0</v>
      </c>
      <c r="N181" s="502">
        <f t="shared" si="22"/>
        <v>0</v>
      </c>
      <c r="O181" s="498"/>
      <c r="P181" s="497" t="str">
        <f>IF(O181="","Fixed",VLOOKUP(O181,'5.1.2 CPA Formulae'!$B$9:$E$19,2,FALSE))</f>
        <v>Fixed</v>
      </c>
    </row>
    <row r="182" spans="1:16" s="424" customFormat="1" ht="24.95" customHeight="1" x14ac:dyDescent="0.2">
      <c r="A182" s="496">
        <v>165</v>
      </c>
      <c r="B182" s="507" t="s">
        <v>522</v>
      </c>
      <c r="C182" s="501" t="s">
        <v>358</v>
      </c>
      <c r="D182" s="501">
        <v>1</v>
      </c>
      <c r="E182" s="498"/>
      <c r="F182" s="502">
        <f t="shared" si="23"/>
        <v>0</v>
      </c>
      <c r="G182" s="503" t="s">
        <v>211</v>
      </c>
      <c r="H182" s="504">
        <f>IF(G182&lt;&gt;"",VLOOKUP(G182,'5.1.4 Exchange Rates'!$C$23:$D$37,2,FALSE),"")</f>
        <v>1</v>
      </c>
      <c r="I182" s="498"/>
      <c r="J182" s="505">
        <f t="shared" si="24"/>
        <v>0</v>
      </c>
      <c r="K182" s="505">
        <f t="shared" si="25"/>
        <v>0</v>
      </c>
      <c r="L182" s="497">
        <f t="shared" si="21"/>
        <v>0</v>
      </c>
      <c r="M182" s="498">
        <f t="shared" si="26"/>
        <v>0</v>
      </c>
      <c r="N182" s="502">
        <f t="shared" si="22"/>
        <v>0</v>
      </c>
      <c r="O182" s="498"/>
      <c r="P182" s="497" t="str">
        <f>IF(O182="","Fixed",VLOOKUP(O182,'5.1.2 CPA Formulae'!$B$9:$E$19,2,FALSE))</f>
        <v>Fixed</v>
      </c>
    </row>
    <row r="183" spans="1:16" s="424" customFormat="1" ht="24.95" customHeight="1" x14ac:dyDescent="0.2">
      <c r="A183" s="496">
        <v>166</v>
      </c>
      <c r="B183" s="507" t="s">
        <v>523</v>
      </c>
      <c r="C183" s="501" t="s">
        <v>358</v>
      </c>
      <c r="D183" s="501">
        <v>1</v>
      </c>
      <c r="E183" s="498"/>
      <c r="F183" s="502">
        <f t="shared" si="23"/>
        <v>0</v>
      </c>
      <c r="G183" s="503" t="s">
        <v>211</v>
      </c>
      <c r="H183" s="504">
        <f>IF(G183&lt;&gt;"",VLOOKUP(G183,'5.1.4 Exchange Rates'!$C$23:$D$37,2,FALSE),"")</f>
        <v>1</v>
      </c>
      <c r="I183" s="498"/>
      <c r="J183" s="505">
        <f t="shared" si="24"/>
        <v>0</v>
      </c>
      <c r="K183" s="505">
        <f t="shared" si="25"/>
        <v>0</v>
      </c>
      <c r="L183" s="497">
        <f t="shared" si="21"/>
        <v>0</v>
      </c>
      <c r="M183" s="498">
        <f t="shared" si="26"/>
        <v>0</v>
      </c>
      <c r="N183" s="502">
        <f t="shared" si="22"/>
        <v>0</v>
      </c>
      <c r="O183" s="498"/>
      <c r="P183" s="497" t="str">
        <f>IF(O183="","Fixed",VLOOKUP(O183,'5.1.2 CPA Formulae'!$B$9:$E$19,2,FALSE))</f>
        <v>Fixed</v>
      </c>
    </row>
    <row r="184" spans="1:16" s="424" customFormat="1" ht="24.95" customHeight="1" x14ac:dyDescent="0.2">
      <c r="A184" s="496">
        <v>167</v>
      </c>
      <c r="B184" s="507" t="s">
        <v>524</v>
      </c>
      <c r="C184" s="501" t="s">
        <v>358</v>
      </c>
      <c r="D184" s="501">
        <v>1</v>
      </c>
      <c r="E184" s="498"/>
      <c r="F184" s="502">
        <f t="shared" si="23"/>
        <v>0</v>
      </c>
      <c r="G184" s="503" t="s">
        <v>211</v>
      </c>
      <c r="H184" s="504">
        <f>IF(G184&lt;&gt;"",VLOOKUP(G184,'5.1.4 Exchange Rates'!$C$23:$D$37,2,FALSE),"")</f>
        <v>1</v>
      </c>
      <c r="I184" s="498"/>
      <c r="J184" s="505">
        <f t="shared" si="24"/>
        <v>0</v>
      </c>
      <c r="K184" s="505">
        <f t="shared" si="25"/>
        <v>0</v>
      </c>
      <c r="L184" s="497">
        <f t="shared" si="21"/>
        <v>0</v>
      </c>
      <c r="M184" s="498">
        <f t="shared" si="26"/>
        <v>0</v>
      </c>
      <c r="N184" s="502">
        <f t="shared" si="22"/>
        <v>0</v>
      </c>
      <c r="O184" s="498"/>
      <c r="P184" s="497" t="str">
        <f>IF(O184="","Fixed",VLOOKUP(O184,'5.1.2 CPA Formulae'!$B$9:$E$19,2,FALSE))</f>
        <v>Fixed</v>
      </c>
    </row>
    <row r="185" spans="1:16" s="424" customFormat="1" ht="24.95" customHeight="1" x14ac:dyDescent="0.2">
      <c r="A185" s="496">
        <v>168</v>
      </c>
      <c r="B185" s="507" t="s">
        <v>525</v>
      </c>
      <c r="C185" s="501" t="s">
        <v>358</v>
      </c>
      <c r="D185" s="501">
        <v>1</v>
      </c>
      <c r="E185" s="498"/>
      <c r="F185" s="502">
        <f t="shared" si="23"/>
        <v>0</v>
      </c>
      <c r="G185" s="503" t="s">
        <v>211</v>
      </c>
      <c r="H185" s="504">
        <f>IF(G185&lt;&gt;"",VLOOKUP(G185,'5.1.4 Exchange Rates'!$C$23:$D$37,2,FALSE),"")</f>
        <v>1</v>
      </c>
      <c r="I185" s="498"/>
      <c r="J185" s="505">
        <f t="shared" si="24"/>
        <v>0</v>
      </c>
      <c r="K185" s="505">
        <f t="shared" si="25"/>
        <v>0</v>
      </c>
      <c r="L185" s="497">
        <f t="shared" si="21"/>
        <v>0</v>
      </c>
      <c r="M185" s="498">
        <f t="shared" si="26"/>
        <v>0</v>
      </c>
      <c r="N185" s="502">
        <f t="shared" si="22"/>
        <v>0</v>
      </c>
      <c r="O185" s="498"/>
      <c r="P185" s="497" t="str">
        <f>IF(O185="","Fixed",VLOOKUP(O185,'5.1.2 CPA Formulae'!$B$9:$E$19,2,FALSE))</f>
        <v>Fixed</v>
      </c>
    </row>
    <row r="186" spans="1:16" s="424" customFormat="1" ht="24.95" customHeight="1" x14ac:dyDescent="0.2">
      <c r="A186" s="496">
        <v>169</v>
      </c>
      <c r="B186" s="507" t="s">
        <v>526</v>
      </c>
      <c r="C186" s="501" t="s">
        <v>358</v>
      </c>
      <c r="D186" s="501">
        <v>1</v>
      </c>
      <c r="E186" s="498"/>
      <c r="F186" s="502">
        <f t="shared" si="23"/>
        <v>0</v>
      </c>
      <c r="G186" s="503" t="s">
        <v>211</v>
      </c>
      <c r="H186" s="504">
        <f>IF(G186&lt;&gt;"",VLOOKUP(G186,'5.1.4 Exchange Rates'!$C$23:$D$37,2,FALSE),"")</f>
        <v>1</v>
      </c>
      <c r="I186" s="498"/>
      <c r="J186" s="505">
        <f t="shared" si="24"/>
        <v>0</v>
      </c>
      <c r="K186" s="505">
        <f t="shared" si="25"/>
        <v>0</v>
      </c>
      <c r="L186" s="497">
        <f t="shared" si="21"/>
        <v>0</v>
      </c>
      <c r="M186" s="498">
        <f t="shared" si="26"/>
        <v>0</v>
      </c>
      <c r="N186" s="502">
        <f t="shared" si="22"/>
        <v>0</v>
      </c>
      <c r="O186" s="498"/>
      <c r="P186" s="497" t="str">
        <f>IF(O186="","Fixed",VLOOKUP(O186,'5.1.2 CPA Formulae'!$B$9:$E$19,2,FALSE))</f>
        <v>Fixed</v>
      </c>
    </row>
    <row r="187" spans="1:16" s="424" customFormat="1" ht="24.95" customHeight="1" x14ac:dyDescent="0.2">
      <c r="A187" s="496">
        <v>170</v>
      </c>
      <c r="B187" s="507" t="s">
        <v>527</v>
      </c>
      <c r="C187" s="501" t="s">
        <v>358</v>
      </c>
      <c r="D187" s="501">
        <v>1</v>
      </c>
      <c r="E187" s="498"/>
      <c r="F187" s="502">
        <f t="shared" si="23"/>
        <v>0</v>
      </c>
      <c r="G187" s="503" t="s">
        <v>211</v>
      </c>
      <c r="H187" s="504">
        <f>IF(G187&lt;&gt;"",VLOOKUP(G187,'5.1.4 Exchange Rates'!$C$23:$D$37,2,FALSE),"")</f>
        <v>1</v>
      </c>
      <c r="I187" s="498"/>
      <c r="J187" s="505">
        <f t="shared" si="24"/>
        <v>0</v>
      </c>
      <c r="K187" s="505">
        <f t="shared" si="25"/>
        <v>0</v>
      </c>
      <c r="L187" s="497">
        <f t="shared" si="21"/>
        <v>0</v>
      </c>
      <c r="M187" s="498">
        <f t="shared" si="26"/>
        <v>0</v>
      </c>
      <c r="N187" s="502">
        <f t="shared" si="22"/>
        <v>0</v>
      </c>
      <c r="O187" s="498"/>
      <c r="P187" s="497" t="str">
        <f>IF(O187="","Fixed",VLOOKUP(O187,'5.1.2 CPA Formulae'!$B$9:$E$19,2,FALSE))</f>
        <v>Fixed</v>
      </c>
    </row>
    <row r="188" spans="1:16" s="424" customFormat="1" ht="24.95" customHeight="1" x14ac:dyDescent="0.2">
      <c r="A188" s="496">
        <v>171</v>
      </c>
      <c r="B188" s="507" t="s">
        <v>528</v>
      </c>
      <c r="C188" s="501" t="s">
        <v>358</v>
      </c>
      <c r="D188" s="501">
        <v>1</v>
      </c>
      <c r="E188" s="498"/>
      <c r="F188" s="502">
        <f t="shared" si="23"/>
        <v>0</v>
      </c>
      <c r="G188" s="503" t="s">
        <v>211</v>
      </c>
      <c r="H188" s="504">
        <f>IF(G188&lt;&gt;"",VLOOKUP(G188,'5.1.4 Exchange Rates'!$C$23:$D$37,2,FALSE),"")</f>
        <v>1</v>
      </c>
      <c r="I188" s="498"/>
      <c r="J188" s="505">
        <f t="shared" si="24"/>
        <v>0</v>
      </c>
      <c r="K188" s="505">
        <f t="shared" si="25"/>
        <v>0</v>
      </c>
      <c r="L188" s="497">
        <f t="shared" si="21"/>
        <v>0</v>
      </c>
      <c r="M188" s="498">
        <f t="shared" si="26"/>
        <v>0</v>
      </c>
      <c r="N188" s="502">
        <f t="shared" si="22"/>
        <v>0</v>
      </c>
      <c r="O188" s="498"/>
      <c r="P188" s="497" t="str">
        <f>IF(O188="","Fixed",VLOOKUP(O188,'5.1.2 CPA Formulae'!$B$9:$E$19,2,FALSE))</f>
        <v>Fixed</v>
      </c>
    </row>
    <row r="189" spans="1:16" s="424" customFormat="1" ht="24.95" customHeight="1" x14ac:dyDescent="0.2">
      <c r="A189" s="496">
        <v>172</v>
      </c>
      <c r="B189" s="507" t="s">
        <v>529</v>
      </c>
      <c r="C189" s="501" t="s">
        <v>358</v>
      </c>
      <c r="D189" s="501">
        <v>1</v>
      </c>
      <c r="E189" s="498"/>
      <c r="F189" s="502">
        <f t="shared" si="23"/>
        <v>0</v>
      </c>
      <c r="G189" s="503" t="s">
        <v>211</v>
      </c>
      <c r="H189" s="504">
        <f>IF(G189&lt;&gt;"",VLOOKUP(G189,'5.1.4 Exchange Rates'!$C$23:$D$37,2,FALSE),"")</f>
        <v>1</v>
      </c>
      <c r="I189" s="498"/>
      <c r="J189" s="505">
        <f t="shared" si="24"/>
        <v>0</v>
      </c>
      <c r="K189" s="505">
        <f t="shared" si="25"/>
        <v>0</v>
      </c>
      <c r="L189" s="497">
        <f t="shared" si="21"/>
        <v>0</v>
      </c>
      <c r="M189" s="498">
        <f t="shared" si="26"/>
        <v>0</v>
      </c>
      <c r="N189" s="502">
        <f t="shared" si="22"/>
        <v>0</v>
      </c>
      <c r="O189" s="498"/>
      <c r="P189" s="497" t="str">
        <f>IF(O189="","Fixed",VLOOKUP(O189,'5.1.2 CPA Formulae'!$B$9:$E$19,2,FALSE))</f>
        <v>Fixed</v>
      </c>
    </row>
    <row r="190" spans="1:16" s="424" customFormat="1" ht="24.95" customHeight="1" x14ac:dyDescent="0.2">
      <c r="A190" s="496">
        <v>173</v>
      </c>
      <c r="B190" s="507" t="s">
        <v>530</v>
      </c>
      <c r="C190" s="501" t="s">
        <v>358</v>
      </c>
      <c r="D190" s="501">
        <v>1</v>
      </c>
      <c r="E190" s="498"/>
      <c r="F190" s="502">
        <f t="shared" si="23"/>
        <v>0</v>
      </c>
      <c r="G190" s="503" t="s">
        <v>211</v>
      </c>
      <c r="H190" s="504">
        <f>IF(G190&lt;&gt;"",VLOOKUP(G190,'5.1.4 Exchange Rates'!$C$23:$D$37,2,FALSE),"")</f>
        <v>1</v>
      </c>
      <c r="I190" s="498"/>
      <c r="J190" s="505">
        <f t="shared" si="24"/>
        <v>0</v>
      </c>
      <c r="K190" s="505">
        <f t="shared" si="25"/>
        <v>0</v>
      </c>
      <c r="L190" s="497">
        <f t="shared" si="21"/>
        <v>0</v>
      </c>
      <c r="M190" s="498">
        <f t="shared" si="26"/>
        <v>0</v>
      </c>
      <c r="N190" s="502">
        <f t="shared" si="22"/>
        <v>0</v>
      </c>
      <c r="O190" s="498"/>
      <c r="P190" s="497" t="str">
        <f>IF(O190="","Fixed",VLOOKUP(O190,'5.1.2 CPA Formulae'!$B$9:$E$19,2,FALSE))</f>
        <v>Fixed</v>
      </c>
    </row>
    <row r="191" spans="1:16" s="424" customFormat="1" ht="24.95" customHeight="1" x14ac:dyDescent="0.2">
      <c r="A191" s="496">
        <v>174</v>
      </c>
      <c r="B191" s="507" t="s">
        <v>531</v>
      </c>
      <c r="C191" s="501" t="s">
        <v>358</v>
      </c>
      <c r="D191" s="501">
        <v>1</v>
      </c>
      <c r="E191" s="498"/>
      <c r="F191" s="502">
        <f t="shared" si="23"/>
        <v>0</v>
      </c>
      <c r="G191" s="503" t="s">
        <v>211</v>
      </c>
      <c r="H191" s="504">
        <f>IF(G191&lt;&gt;"",VLOOKUP(G191,'5.1.4 Exchange Rates'!$C$23:$D$37,2,FALSE),"")</f>
        <v>1</v>
      </c>
      <c r="I191" s="498"/>
      <c r="J191" s="505">
        <f t="shared" si="24"/>
        <v>0</v>
      </c>
      <c r="K191" s="505">
        <f t="shared" si="25"/>
        <v>0</v>
      </c>
      <c r="L191" s="497">
        <f t="shared" si="21"/>
        <v>0</v>
      </c>
      <c r="M191" s="498">
        <f t="shared" si="26"/>
        <v>0</v>
      </c>
      <c r="N191" s="502">
        <f t="shared" si="22"/>
        <v>0</v>
      </c>
      <c r="O191" s="498"/>
      <c r="P191" s="497" t="str">
        <f>IF(O191="","Fixed",VLOOKUP(O191,'5.1.2 CPA Formulae'!$B$9:$E$19,2,FALSE))</f>
        <v>Fixed</v>
      </c>
    </row>
    <row r="192" spans="1:16" s="424" customFormat="1" ht="24.95" customHeight="1" x14ac:dyDescent="0.2">
      <c r="A192" s="496">
        <v>175</v>
      </c>
      <c r="B192" s="507" t="s">
        <v>532</v>
      </c>
      <c r="C192" s="501" t="s">
        <v>358</v>
      </c>
      <c r="D192" s="501">
        <v>1</v>
      </c>
      <c r="E192" s="498"/>
      <c r="F192" s="502">
        <f t="shared" si="23"/>
        <v>0</v>
      </c>
      <c r="G192" s="503" t="s">
        <v>211</v>
      </c>
      <c r="H192" s="504">
        <f>IF(G192&lt;&gt;"",VLOOKUP(G192,'5.1.4 Exchange Rates'!$C$23:$D$37,2,FALSE),"")</f>
        <v>1</v>
      </c>
      <c r="I192" s="498"/>
      <c r="J192" s="505">
        <f t="shared" si="24"/>
        <v>0</v>
      </c>
      <c r="K192" s="505">
        <f t="shared" si="25"/>
        <v>0</v>
      </c>
      <c r="L192" s="497">
        <f t="shared" si="21"/>
        <v>0</v>
      </c>
      <c r="M192" s="498">
        <f t="shared" si="26"/>
        <v>0</v>
      </c>
      <c r="N192" s="502">
        <f t="shared" si="22"/>
        <v>0</v>
      </c>
      <c r="O192" s="498"/>
      <c r="P192" s="497" t="str">
        <f>IF(O192="","Fixed",VLOOKUP(O192,'5.1.2 CPA Formulae'!$B$9:$E$19,2,FALSE))</f>
        <v>Fixed</v>
      </c>
    </row>
    <row r="193" spans="1:16" s="424" customFormat="1" ht="24.95" customHeight="1" x14ac:dyDescent="0.2">
      <c r="A193" s="496">
        <v>176</v>
      </c>
      <c r="B193" s="507" t="s">
        <v>533</v>
      </c>
      <c r="C193" s="501" t="s">
        <v>358</v>
      </c>
      <c r="D193" s="501">
        <v>1</v>
      </c>
      <c r="E193" s="498"/>
      <c r="F193" s="502">
        <f t="shared" si="23"/>
        <v>0</v>
      </c>
      <c r="G193" s="503" t="s">
        <v>211</v>
      </c>
      <c r="H193" s="504">
        <f>IF(G193&lt;&gt;"",VLOOKUP(G193,'5.1.4 Exchange Rates'!$C$23:$D$37,2,FALSE),"")</f>
        <v>1</v>
      </c>
      <c r="I193" s="498"/>
      <c r="J193" s="505">
        <f t="shared" si="24"/>
        <v>0</v>
      </c>
      <c r="K193" s="505">
        <f t="shared" si="25"/>
        <v>0</v>
      </c>
      <c r="L193" s="497">
        <f t="shared" si="21"/>
        <v>0</v>
      </c>
      <c r="M193" s="498">
        <f t="shared" si="26"/>
        <v>0</v>
      </c>
      <c r="N193" s="502">
        <f t="shared" si="22"/>
        <v>0</v>
      </c>
      <c r="O193" s="498"/>
      <c r="P193" s="497" t="str">
        <f>IF(O193="","Fixed",VLOOKUP(O193,'5.1.2 CPA Formulae'!$B$9:$E$19,2,FALSE))</f>
        <v>Fixed</v>
      </c>
    </row>
    <row r="194" spans="1:16" s="424" customFormat="1" ht="24.95" customHeight="1" x14ac:dyDescent="0.2">
      <c r="A194" s="496">
        <v>177</v>
      </c>
      <c r="B194" s="507" t="s">
        <v>534</v>
      </c>
      <c r="C194" s="501" t="s">
        <v>358</v>
      </c>
      <c r="D194" s="501">
        <v>1</v>
      </c>
      <c r="E194" s="498"/>
      <c r="F194" s="502">
        <f t="shared" si="23"/>
        <v>0</v>
      </c>
      <c r="G194" s="503" t="s">
        <v>211</v>
      </c>
      <c r="H194" s="504">
        <f>IF(G194&lt;&gt;"",VLOOKUP(G194,'5.1.4 Exchange Rates'!$C$23:$D$37,2,FALSE),"")</f>
        <v>1</v>
      </c>
      <c r="I194" s="498"/>
      <c r="J194" s="505">
        <f t="shared" si="24"/>
        <v>0</v>
      </c>
      <c r="K194" s="505">
        <f t="shared" si="25"/>
        <v>0</v>
      </c>
      <c r="L194" s="497">
        <f t="shared" si="21"/>
        <v>0</v>
      </c>
      <c r="M194" s="498">
        <f t="shared" si="26"/>
        <v>0</v>
      </c>
      <c r="N194" s="502">
        <f t="shared" si="22"/>
        <v>0</v>
      </c>
      <c r="O194" s="498"/>
      <c r="P194" s="497" t="str">
        <f>IF(O194="","Fixed",VLOOKUP(O194,'5.1.2 CPA Formulae'!$B$9:$E$19,2,FALSE))</f>
        <v>Fixed</v>
      </c>
    </row>
    <row r="195" spans="1:16" s="424" customFormat="1" ht="24.95" customHeight="1" x14ac:dyDescent="0.2">
      <c r="A195" s="496">
        <v>178</v>
      </c>
      <c r="B195" s="507" t="s">
        <v>535</v>
      </c>
      <c r="C195" s="501" t="s">
        <v>358</v>
      </c>
      <c r="D195" s="501">
        <v>1</v>
      </c>
      <c r="E195" s="498"/>
      <c r="F195" s="502">
        <f t="shared" si="23"/>
        <v>0</v>
      </c>
      <c r="G195" s="503" t="s">
        <v>211</v>
      </c>
      <c r="H195" s="504">
        <f>IF(G195&lt;&gt;"",VLOOKUP(G195,'5.1.4 Exchange Rates'!$C$23:$D$37,2,FALSE),"")</f>
        <v>1</v>
      </c>
      <c r="I195" s="498"/>
      <c r="J195" s="505">
        <f t="shared" si="24"/>
        <v>0</v>
      </c>
      <c r="K195" s="505">
        <f t="shared" si="25"/>
        <v>0</v>
      </c>
      <c r="L195" s="497">
        <f t="shared" si="21"/>
        <v>0</v>
      </c>
      <c r="M195" s="498">
        <f t="shared" si="26"/>
        <v>0</v>
      </c>
      <c r="N195" s="502">
        <f t="shared" si="22"/>
        <v>0</v>
      </c>
      <c r="O195" s="498"/>
      <c r="P195" s="497" t="str">
        <f>IF(O195="","Fixed",VLOOKUP(O195,'5.1.2 CPA Formulae'!$B$9:$E$19,2,FALSE))</f>
        <v>Fixed</v>
      </c>
    </row>
    <row r="196" spans="1:16" s="424" customFormat="1" ht="24.95" customHeight="1" x14ac:dyDescent="0.2">
      <c r="A196" s="496">
        <v>179</v>
      </c>
      <c r="B196" s="507" t="s">
        <v>536</v>
      </c>
      <c r="C196" s="501" t="s">
        <v>358</v>
      </c>
      <c r="D196" s="501">
        <v>1</v>
      </c>
      <c r="E196" s="498"/>
      <c r="F196" s="502">
        <f t="shared" si="23"/>
        <v>0</v>
      </c>
      <c r="G196" s="503" t="s">
        <v>211</v>
      </c>
      <c r="H196" s="504">
        <f>IF(G196&lt;&gt;"",VLOOKUP(G196,'5.1.4 Exchange Rates'!$C$23:$D$37,2,FALSE),"")</f>
        <v>1</v>
      </c>
      <c r="I196" s="498"/>
      <c r="J196" s="505">
        <f t="shared" si="24"/>
        <v>0</v>
      </c>
      <c r="K196" s="505">
        <f t="shared" si="25"/>
        <v>0</v>
      </c>
      <c r="L196" s="497">
        <f t="shared" si="21"/>
        <v>0</v>
      </c>
      <c r="M196" s="498">
        <f t="shared" si="26"/>
        <v>0</v>
      </c>
      <c r="N196" s="502">
        <f t="shared" si="22"/>
        <v>0</v>
      </c>
      <c r="O196" s="498"/>
      <c r="P196" s="497" t="str">
        <f>IF(O196="","Fixed",VLOOKUP(O196,'5.1.2 CPA Formulae'!$B$9:$E$19,2,FALSE))</f>
        <v>Fixed</v>
      </c>
    </row>
    <row r="197" spans="1:16" s="424" customFormat="1" ht="24.95" customHeight="1" x14ac:dyDescent="0.2">
      <c r="A197" s="496">
        <v>180</v>
      </c>
      <c r="B197" s="507" t="s">
        <v>537</v>
      </c>
      <c r="C197" s="501" t="s">
        <v>358</v>
      </c>
      <c r="D197" s="501">
        <v>1</v>
      </c>
      <c r="E197" s="498"/>
      <c r="F197" s="502">
        <f t="shared" si="23"/>
        <v>0</v>
      </c>
      <c r="G197" s="503" t="s">
        <v>211</v>
      </c>
      <c r="H197" s="504">
        <f>IF(G197&lt;&gt;"",VLOOKUP(G197,'5.1.4 Exchange Rates'!$C$23:$D$37,2,FALSE),"")</f>
        <v>1</v>
      </c>
      <c r="I197" s="498"/>
      <c r="J197" s="505">
        <f t="shared" si="24"/>
        <v>0</v>
      </c>
      <c r="K197" s="505">
        <f t="shared" si="25"/>
        <v>0</v>
      </c>
      <c r="L197" s="497">
        <f t="shared" si="21"/>
        <v>0</v>
      </c>
      <c r="M197" s="498">
        <f t="shared" si="26"/>
        <v>0</v>
      </c>
      <c r="N197" s="502">
        <f t="shared" si="22"/>
        <v>0</v>
      </c>
      <c r="O197" s="498"/>
      <c r="P197" s="497" t="str">
        <f>IF(O197="","Fixed",VLOOKUP(O197,'5.1.2 CPA Formulae'!$B$9:$E$19,2,FALSE))</f>
        <v>Fixed</v>
      </c>
    </row>
    <row r="198" spans="1:16" s="424" customFormat="1" ht="24.95" customHeight="1" x14ac:dyDescent="0.2">
      <c r="A198" s="496">
        <v>181</v>
      </c>
      <c r="B198" s="507" t="s">
        <v>538</v>
      </c>
      <c r="C198" s="501" t="s">
        <v>358</v>
      </c>
      <c r="D198" s="501">
        <v>1</v>
      </c>
      <c r="E198" s="498"/>
      <c r="F198" s="502">
        <f t="shared" si="23"/>
        <v>0</v>
      </c>
      <c r="G198" s="503" t="s">
        <v>211</v>
      </c>
      <c r="H198" s="504">
        <f>IF(G198&lt;&gt;"",VLOOKUP(G198,'5.1.4 Exchange Rates'!$C$23:$D$37,2,FALSE),"")</f>
        <v>1</v>
      </c>
      <c r="I198" s="498"/>
      <c r="J198" s="505">
        <f t="shared" si="24"/>
        <v>0</v>
      </c>
      <c r="K198" s="505">
        <f t="shared" si="25"/>
        <v>0</v>
      </c>
      <c r="L198" s="497">
        <f t="shared" si="21"/>
        <v>0</v>
      </c>
      <c r="M198" s="498">
        <f t="shared" si="26"/>
        <v>0</v>
      </c>
      <c r="N198" s="502">
        <f t="shared" si="22"/>
        <v>0</v>
      </c>
      <c r="O198" s="498"/>
      <c r="P198" s="497" t="str">
        <f>IF(O198="","Fixed",VLOOKUP(O198,'5.1.2 CPA Formulae'!$B$9:$E$19,2,FALSE))</f>
        <v>Fixed</v>
      </c>
    </row>
    <row r="199" spans="1:16" s="424" customFormat="1" ht="24.95" customHeight="1" x14ac:dyDescent="0.2">
      <c r="A199" s="496">
        <v>182</v>
      </c>
      <c r="B199" s="507" t="s">
        <v>539</v>
      </c>
      <c r="C199" s="501" t="s">
        <v>358</v>
      </c>
      <c r="D199" s="501">
        <v>1</v>
      </c>
      <c r="E199" s="498"/>
      <c r="F199" s="502">
        <f t="shared" si="23"/>
        <v>0</v>
      </c>
      <c r="G199" s="503" t="s">
        <v>211</v>
      </c>
      <c r="H199" s="504">
        <f>IF(G199&lt;&gt;"",VLOOKUP(G199,'5.1.4 Exchange Rates'!$C$23:$D$37,2,FALSE),"")</f>
        <v>1</v>
      </c>
      <c r="I199" s="498"/>
      <c r="J199" s="505">
        <f t="shared" si="24"/>
        <v>0</v>
      </c>
      <c r="K199" s="505">
        <f t="shared" si="25"/>
        <v>0</v>
      </c>
      <c r="L199" s="497">
        <f t="shared" si="21"/>
        <v>0</v>
      </c>
      <c r="M199" s="498">
        <f t="shared" si="26"/>
        <v>0</v>
      </c>
      <c r="N199" s="502">
        <f t="shared" si="22"/>
        <v>0</v>
      </c>
      <c r="O199" s="498"/>
      <c r="P199" s="497" t="str">
        <f>IF(O199="","Fixed",VLOOKUP(O199,'5.1.2 CPA Formulae'!$B$9:$E$19,2,FALSE))</f>
        <v>Fixed</v>
      </c>
    </row>
    <row r="200" spans="1:16" s="424" customFormat="1" ht="24.95" customHeight="1" x14ac:dyDescent="0.2">
      <c r="A200" s="496">
        <v>183</v>
      </c>
      <c r="B200" s="507" t="s">
        <v>540</v>
      </c>
      <c r="C200" s="501" t="s">
        <v>358</v>
      </c>
      <c r="D200" s="501">
        <v>1</v>
      </c>
      <c r="E200" s="498"/>
      <c r="F200" s="502">
        <f t="shared" si="23"/>
        <v>0</v>
      </c>
      <c r="G200" s="503" t="s">
        <v>211</v>
      </c>
      <c r="H200" s="504">
        <f>IF(G200&lt;&gt;"",VLOOKUP(G200,'5.1.4 Exchange Rates'!$C$23:$D$37,2,FALSE),"")</f>
        <v>1</v>
      </c>
      <c r="I200" s="498"/>
      <c r="J200" s="505">
        <f t="shared" si="24"/>
        <v>0</v>
      </c>
      <c r="K200" s="505">
        <f t="shared" si="25"/>
        <v>0</v>
      </c>
      <c r="L200" s="497">
        <f t="shared" si="21"/>
        <v>0</v>
      </c>
      <c r="M200" s="498">
        <f t="shared" si="26"/>
        <v>0</v>
      </c>
      <c r="N200" s="502">
        <f t="shared" si="22"/>
        <v>0</v>
      </c>
      <c r="O200" s="498"/>
      <c r="P200" s="497" t="str">
        <f>IF(O200="","Fixed",VLOOKUP(O200,'5.1.2 CPA Formulae'!$B$9:$E$19,2,FALSE))</f>
        <v>Fixed</v>
      </c>
    </row>
    <row r="201" spans="1:16" s="424" customFormat="1" ht="24.95" customHeight="1" x14ac:dyDescent="0.2">
      <c r="A201" s="496">
        <v>184</v>
      </c>
      <c r="B201" s="507" t="s">
        <v>541</v>
      </c>
      <c r="C201" s="501" t="s">
        <v>358</v>
      </c>
      <c r="D201" s="501">
        <v>1</v>
      </c>
      <c r="E201" s="498"/>
      <c r="F201" s="502">
        <f t="shared" si="23"/>
        <v>0</v>
      </c>
      <c r="G201" s="503" t="s">
        <v>211</v>
      </c>
      <c r="H201" s="504">
        <f>IF(G201&lt;&gt;"",VLOOKUP(G201,'5.1.4 Exchange Rates'!$C$23:$D$37,2,FALSE),"")</f>
        <v>1</v>
      </c>
      <c r="I201" s="498"/>
      <c r="J201" s="505">
        <f t="shared" si="24"/>
        <v>0</v>
      </c>
      <c r="K201" s="505">
        <f t="shared" si="25"/>
        <v>0</v>
      </c>
      <c r="L201" s="497">
        <f t="shared" si="21"/>
        <v>0</v>
      </c>
      <c r="M201" s="498">
        <f t="shared" si="26"/>
        <v>0</v>
      </c>
      <c r="N201" s="502">
        <f t="shared" si="22"/>
        <v>0</v>
      </c>
      <c r="O201" s="498"/>
      <c r="P201" s="497" t="str">
        <f>IF(O201="","Fixed",VLOOKUP(O201,'5.1.2 CPA Formulae'!$B$9:$E$19,2,FALSE))</f>
        <v>Fixed</v>
      </c>
    </row>
    <row r="202" spans="1:16" s="424" customFormat="1" ht="24.95" customHeight="1" x14ac:dyDescent="0.2">
      <c r="A202" s="496">
        <v>185</v>
      </c>
      <c r="B202" s="507" t="s">
        <v>542</v>
      </c>
      <c r="C202" s="501" t="s">
        <v>358</v>
      </c>
      <c r="D202" s="501">
        <v>1</v>
      </c>
      <c r="E202" s="498"/>
      <c r="F202" s="502">
        <f t="shared" si="23"/>
        <v>0</v>
      </c>
      <c r="G202" s="503" t="s">
        <v>211</v>
      </c>
      <c r="H202" s="504">
        <f>IF(G202&lt;&gt;"",VLOOKUP(G202,'5.1.4 Exchange Rates'!$C$23:$D$37,2,FALSE),"")</f>
        <v>1</v>
      </c>
      <c r="I202" s="498"/>
      <c r="J202" s="505">
        <f t="shared" si="24"/>
        <v>0</v>
      </c>
      <c r="K202" s="505">
        <f t="shared" si="25"/>
        <v>0</v>
      </c>
      <c r="L202" s="497">
        <f t="shared" si="21"/>
        <v>0</v>
      </c>
      <c r="M202" s="498">
        <f t="shared" si="26"/>
        <v>0</v>
      </c>
      <c r="N202" s="502">
        <f t="shared" si="22"/>
        <v>0</v>
      </c>
      <c r="O202" s="498"/>
      <c r="P202" s="497" t="str">
        <f>IF(O202="","Fixed",VLOOKUP(O202,'5.1.2 CPA Formulae'!$B$9:$E$19,2,FALSE))</f>
        <v>Fixed</v>
      </c>
    </row>
    <row r="203" spans="1:16" s="424" customFormat="1" ht="24.95" customHeight="1" x14ac:dyDescent="0.2">
      <c r="A203" s="496">
        <v>186</v>
      </c>
      <c r="B203" s="507" t="s">
        <v>543</v>
      </c>
      <c r="C203" s="501" t="s">
        <v>358</v>
      </c>
      <c r="D203" s="501">
        <v>1</v>
      </c>
      <c r="E203" s="498"/>
      <c r="F203" s="502">
        <f t="shared" si="23"/>
        <v>0</v>
      </c>
      <c r="G203" s="503" t="s">
        <v>211</v>
      </c>
      <c r="H203" s="504">
        <f>IF(G203&lt;&gt;"",VLOOKUP(G203,'5.1.4 Exchange Rates'!$C$23:$D$37,2,FALSE),"")</f>
        <v>1</v>
      </c>
      <c r="I203" s="498"/>
      <c r="J203" s="505">
        <f t="shared" si="24"/>
        <v>0</v>
      </c>
      <c r="K203" s="505">
        <f t="shared" si="25"/>
        <v>0</v>
      </c>
      <c r="L203" s="497">
        <f t="shared" si="21"/>
        <v>0</v>
      </c>
      <c r="M203" s="498">
        <f t="shared" si="26"/>
        <v>0</v>
      </c>
      <c r="N203" s="502">
        <f t="shared" si="22"/>
        <v>0</v>
      </c>
      <c r="O203" s="498"/>
      <c r="P203" s="497" t="str">
        <f>IF(O203="","Fixed",VLOOKUP(O203,'5.1.2 CPA Formulae'!$B$9:$E$19,2,FALSE))</f>
        <v>Fixed</v>
      </c>
    </row>
    <row r="204" spans="1:16" s="424" customFormat="1" ht="24.95" customHeight="1" x14ac:dyDescent="0.2">
      <c r="A204" s="496">
        <v>187</v>
      </c>
      <c r="B204" s="507" t="s">
        <v>544</v>
      </c>
      <c r="C204" s="501" t="s">
        <v>358</v>
      </c>
      <c r="D204" s="501">
        <v>1</v>
      </c>
      <c r="E204" s="498"/>
      <c r="F204" s="502">
        <f t="shared" si="23"/>
        <v>0</v>
      </c>
      <c r="G204" s="503" t="s">
        <v>211</v>
      </c>
      <c r="H204" s="504">
        <f>IF(G204&lt;&gt;"",VLOOKUP(G204,'5.1.4 Exchange Rates'!$C$23:$D$37,2,FALSE),"")</f>
        <v>1</v>
      </c>
      <c r="I204" s="498"/>
      <c r="J204" s="505">
        <f t="shared" si="24"/>
        <v>0</v>
      </c>
      <c r="K204" s="505">
        <f t="shared" si="25"/>
        <v>0</v>
      </c>
      <c r="L204" s="497">
        <f t="shared" si="21"/>
        <v>0</v>
      </c>
      <c r="M204" s="498">
        <f t="shared" si="26"/>
        <v>0</v>
      </c>
      <c r="N204" s="502">
        <f t="shared" si="22"/>
        <v>0</v>
      </c>
      <c r="O204" s="498"/>
      <c r="P204" s="497" t="str">
        <f>IF(O204="","Fixed",VLOOKUP(O204,'5.1.2 CPA Formulae'!$B$9:$E$19,2,FALSE))</f>
        <v>Fixed</v>
      </c>
    </row>
    <row r="205" spans="1:16" s="424" customFormat="1" ht="24.95" customHeight="1" x14ac:dyDescent="0.2">
      <c r="A205" s="496">
        <v>188</v>
      </c>
      <c r="B205" s="507" t="s">
        <v>545</v>
      </c>
      <c r="C205" s="501" t="s">
        <v>358</v>
      </c>
      <c r="D205" s="501">
        <v>1</v>
      </c>
      <c r="E205" s="498"/>
      <c r="F205" s="502">
        <f t="shared" si="23"/>
        <v>0</v>
      </c>
      <c r="G205" s="503" t="s">
        <v>211</v>
      </c>
      <c r="H205" s="504">
        <f>IF(G205&lt;&gt;"",VLOOKUP(G205,'5.1.4 Exchange Rates'!$C$23:$D$37,2,FALSE),"")</f>
        <v>1</v>
      </c>
      <c r="I205" s="498"/>
      <c r="J205" s="505">
        <f t="shared" si="24"/>
        <v>0</v>
      </c>
      <c r="K205" s="505">
        <f t="shared" si="25"/>
        <v>0</v>
      </c>
      <c r="L205" s="497">
        <f t="shared" si="21"/>
        <v>0</v>
      </c>
      <c r="M205" s="498">
        <f t="shared" si="26"/>
        <v>0</v>
      </c>
      <c r="N205" s="502">
        <f t="shared" si="22"/>
        <v>0</v>
      </c>
      <c r="O205" s="498"/>
      <c r="P205" s="497" t="str">
        <f>IF(O205="","Fixed",VLOOKUP(O205,'5.1.2 CPA Formulae'!$B$9:$E$19,2,FALSE))</f>
        <v>Fixed</v>
      </c>
    </row>
    <row r="206" spans="1:16" s="424" customFormat="1" ht="24.95" customHeight="1" x14ac:dyDescent="0.2">
      <c r="A206" s="496">
        <v>189</v>
      </c>
      <c r="B206" s="507" t="s">
        <v>546</v>
      </c>
      <c r="C206" s="501" t="s">
        <v>358</v>
      </c>
      <c r="D206" s="501">
        <v>1</v>
      </c>
      <c r="E206" s="498"/>
      <c r="F206" s="502">
        <f t="shared" si="23"/>
        <v>0</v>
      </c>
      <c r="G206" s="503" t="s">
        <v>211</v>
      </c>
      <c r="H206" s="504">
        <f>IF(G206&lt;&gt;"",VLOOKUP(G206,'5.1.4 Exchange Rates'!$C$23:$D$37,2,FALSE),"")</f>
        <v>1</v>
      </c>
      <c r="I206" s="498"/>
      <c r="J206" s="505">
        <f t="shared" si="24"/>
        <v>0</v>
      </c>
      <c r="K206" s="505">
        <f t="shared" si="25"/>
        <v>0</v>
      </c>
      <c r="L206" s="497">
        <f t="shared" si="21"/>
        <v>0</v>
      </c>
      <c r="M206" s="498">
        <f t="shared" si="26"/>
        <v>0</v>
      </c>
      <c r="N206" s="502">
        <f t="shared" si="22"/>
        <v>0</v>
      </c>
      <c r="O206" s="498"/>
      <c r="P206" s="497" t="str">
        <f>IF(O206="","Fixed",VLOOKUP(O206,'5.1.2 CPA Formulae'!$B$9:$E$19,2,FALSE))</f>
        <v>Fixed</v>
      </c>
    </row>
    <row r="207" spans="1:16" s="424" customFormat="1" ht="24.95" customHeight="1" x14ac:dyDescent="0.2">
      <c r="A207" s="496">
        <v>190</v>
      </c>
      <c r="B207" s="507" t="s">
        <v>547</v>
      </c>
      <c r="C207" s="501" t="s">
        <v>358</v>
      </c>
      <c r="D207" s="501">
        <v>1</v>
      </c>
      <c r="E207" s="498"/>
      <c r="F207" s="502">
        <f t="shared" si="23"/>
        <v>0</v>
      </c>
      <c r="G207" s="503" t="s">
        <v>211</v>
      </c>
      <c r="H207" s="504">
        <f>IF(G207&lt;&gt;"",VLOOKUP(G207,'5.1.4 Exchange Rates'!$C$23:$D$37,2,FALSE),"")</f>
        <v>1</v>
      </c>
      <c r="I207" s="498"/>
      <c r="J207" s="505">
        <f t="shared" si="24"/>
        <v>0</v>
      </c>
      <c r="K207" s="505">
        <f t="shared" si="25"/>
        <v>0</v>
      </c>
      <c r="L207" s="497">
        <f t="shared" si="21"/>
        <v>0</v>
      </c>
      <c r="M207" s="498">
        <f t="shared" si="26"/>
        <v>0</v>
      </c>
      <c r="N207" s="502">
        <f t="shared" si="22"/>
        <v>0</v>
      </c>
      <c r="O207" s="498"/>
      <c r="P207" s="497" t="str">
        <f>IF(O207="","Fixed",VLOOKUP(O207,'5.1.2 CPA Formulae'!$B$9:$E$19,2,FALSE))</f>
        <v>Fixed</v>
      </c>
    </row>
    <row r="208" spans="1:16" s="424" customFormat="1" ht="24.95" customHeight="1" x14ac:dyDescent="0.2">
      <c r="A208" s="496">
        <v>191</v>
      </c>
      <c r="B208" s="507" t="s">
        <v>548</v>
      </c>
      <c r="C208" s="501" t="s">
        <v>358</v>
      </c>
      <c r="D208" s="501">
        <v>1</v>
      </c>
      <c r="E208" s="498"/>
      <c r="F208" s="502">
        <f t="shared" si="23"/>
        <v>0</v>
      </c>
      <c r="G208" s="503" t="s">
        <v>211</v>
      </c>
      <c r="H208" s="504">
        <f>IF(G208&lt;&gt;"",VLOOKUP(G208,'5.1.4 Exchange Rates'!$C$23:$D$37,2,FALSE),"")</f>
        <v>1</v>
      </c>
      <c r="I208" s="498"/>
      <c r="J208" s="505">
        <f t="shared" si="24"/>
        <v>0</v>
      </c>
      <c r="K208" s="505">
        <f t="shared" si="25"/>
        <v>0</v>
      </c>
      <c r="L208" s="497">
        <f t="shared" si="21"/>
        <v>0</v>
      </c>
      <c r="M208" s="498">
        <f t="shared" si="26"/>
        <v>0</v>
      </c>
      <c r="N208" s="502">
        <f t="shared" si="22"/>
        <v>0</v>
      </c>
      <c r="O208" s="498"/>
      <c r="P208" s="497" t="str">
        <f>IF(O208="","Fixed",VLOOKUP(O208,'5.1.2 CPA Formulae'!$B$9:$E$19,2,FALSE))</f>
        <v>Fixed</v>
      </c>
    </row>
    <row r="209" spans="1:16" s="424" customFormat="1" ht="24.95" customHeight="1" x14ac:dyDescent="0.2">
      <c r="A209" s="496">
        <v>192</v>
      </c>
      <c r="B209" s="507" t="s">
        <v>549</v>
      </c>
      <c r="C209" s="501" t="s">
        <v>358</v>
      </c>
      <c r="D209" s="501">
        <v>1</v>
      </c>
      <c r="E209" s="498"/>
      <c r="F209" s="502">
        <f t="shared" si="23"/>
        <v>0</v>
      </c>
      <c r="G209" s="503" t="s">
        <v>211</v>
      </c>
      <c r="H209" s="504">
        <f>IF(G209&lt;&gt;"",VLOOKUP(G209,'5.1.4 Exchange Rates'!$C$23:$D$37,2,FALSE),"")</f>
        <v>1</v>
      </c>
      <c r="I209" s="498"/>
      <c r="J209" s="505">
        <f t="shared" si="24"/>
        <v>0</v>
      </c>
      <c r="K209" s="505">
        <f t="shared" si="25"/>
        <v>0</v>
      </c>
      <c r="L209" s="497">
        <f t="shared" si="21"/>
        <v>0</v>
      </c>
      <c r="M209" s="498">
        <f t="shared" si="26"/>
        <v>0</v>
      </c>
      <c r="N209" s="502">
        <f t="shared" si="22"/>
        <v>0</v>
      </c>
      <c r="O209" s="498"/>
      <c r="P209" s="497" t="str">
        <f>IF(O209="","Fixed",VLOOKUP(O209,'5.1.2 CPA Formulae'!$B$9:$E$19,2,FALSE))</f>
        <v>Fixed</v>
      </c>
    </row>
    <row r="210" spans="1:16" s="424" customFormat="1" ht="24.95" customHeight="1" x14ac:dyDescent="0.2">
      <c r="A210" s="496">
        <v>193</v>
      </c>
      <c r="B210" s="507" t="s">
        <v>550</v>
      </c>
      <c r="C210" s="501" t="s">
        <v>358</v>
      </c>
      <c r="D210" s="501">
        <v>1</v>
      </c>
      <c r="E210" s="498"/>
      <c r="F210" s="502">
        <f t="shared" si="23"/>
        <v>0</v>
      </c>
      <c r="G210" s="503" t="s">
        <v>211</v>
      </c>
      <c r="H210" s="504">
        <f>IF(G210&lt;&gt;"",VLOOKUP(G210,'5.1.4 Exchange Rates'!$C$23:$D$37,2,FALSE),"")</f>
        <v>1</v>
      </c>
      <c r="I210" s="498"/>
      <c r="J210" s="505">
        <f t="shared" si="24"/>
        <v>0</v>
      </c>
      <c r="K210" s="505">
        <f t="shared" si="25"/>
        <v>0</v>
      </c>
      <c r="L210" s="497">
        <f t="shared" si="21"/>
        <v>0</v>
      </c>
      <c r="M210" s="498">
        <f t="shared" si="26"/>
        <v>0</v>
      </c>
      <c r="N210" s="502">
        <f t="shared" si="22"/>
        <v>0</v>
      </c>
      <c r="O210" s="498"/>
      <c r="P210" s="497" t="str">
        <f>IF(O210="","Fixed",VLOOKUP(O210,'5.1.2 CPA Formulae'!$B$9:$E$19,2,FALSE))</f>
        <v>Fixed</v>
      </c>
    </row>
    <row r="211" spans="1:16" s="424" customFormat="1" ht="24.95" customHeight="1" x14ac:dyDescent="0.2">
      <c r="A211" s="496">
        <v>194</v>
      </c>
      <c r="B211" s="507" t="s">
        <v>551</v>
      </c>
      <c r="C211" s="501" t="s">
        <v>358</v>
      </c>
      <c r="D211" s="501">
        <v>1</v>
      </c>
      <c r="E211" s="498"/>
      <c r="F211" s="502">
        <f t="shared" si="23"/>
        <v>0</v>
      </c>
      <c r="G211" s="503" t="s">
        <v>211</v>
      </c>
      <c r="H211" s="504">
        <f>IF(G211&lt;&gt;"",VLOOKUP(G211,'5.1.4 Exchange Rates'!$C$23:$D$37,2,FALSE),"")</f>
        <v>1</v>
      </c>
      <c r="I211" s="498"/>
      <c r="J211" s="505">
        <f t="shared" si="24"/>
        <v>0</v>
      </c>
      <c r="K211" s="505">
        <f t="shared" si="25"/>
        <v>0</v>
      </c>
      <c r="L211" s="497">
        <f t="shared" si="21"/>
        <v>0</v>
      </c>
      <c r="M211" s="498">
        <f t="shared" si="26"/>
        <v>0</v>
      </c>
      <c r="N211" s="502">
        <f t="shared" si="22"/>
        <v>0</v>
      </c>
      <c r="O211" s="498"/>
      <c r="P211" s="497" t="str">
        <f>IF(O211="","Fixed",VLOOKUP(O211,'5.1.2 CPA Formulae'!$B$9:$E$19,2,FALSE))</f>
        <v>Fixed</v>
      </c>
    </row>
    <row r="212" spans="1:16" s="424" customFormat="1" ht="24.95" customHeight="1" x14ac:dyDescent="0.2">
      <c r="A212" s="496">
        <v>195</v>
      </c>
      <c r="B212" s="507" t="s">
        <v>552</v>
      </c>
      <c r="C212" s="501" t="s">
        <v>358</v>
      </c>
      <c r="D212" s="501">
        <v>1</v>
      </c>
      <c r="E212" s="498"/>
      <c r="F212" s="502">
        <f t="shared" si="23"/>
        <v>0</v>
      </c>
      <c r="G212" s="503" t="s">
        <v>211</v>
      </c>
      <c r="H212" s="504">
        <f>IF(G212&lt;&gt;"",VLOOKUP(G212,'5.1.4 Exchange Rates'!$C$23:$D$37,2,FALSE),"")</f>
        <v>1</v>
      </c>
      <c r="I212" s="498"/>
      <c r="J212" s="505">
        <f t="shared" si="24"/>
        <v>0</v>
      </c>
      <c r="K212" s="505">
        <f t="shared" si="25"/>
        <v>0</v>
      </c>
      <c r="L212" s="497">
        <f t="shared" si="21"/>
        <v>0</v>
      </c>
      <c r="M212" s="498">
        <f t="shared" si="26"/>
        <v>0</v>
      </c>
      <c r="N212" s="502">
        <f t="shared" si="22"/>
        <v>0</v>
      </c>
      <c r="O212" s="498"/>
      <c r="P212" s="497" t="str">
        <f>IF(O212="","Fixed",VLOOKUP(O212,'5.1.2 CPA Formulae'!$B$9:$E$19,2,FALSE))</f>
        <v>Fixed</v>
      </c>
    </row>
    <row r="213" spans="1:16" s="424" customFormat="1" ht="24.95" customHeight="1" x14ac:dyDescent="0.2">
      <c r="A213" s="496">
        <v>196</v>
      </c>
      <c r="B213" s="507" t="s">
        <v>553</v>
      </c>
      <c r="C213" s="501" t="s">
        <v>358</v>
      </c>
      <c r="D213" s="501">
        <v>1</v>
      </c>
      <c r="E213" s="498"/>
      <c r="F213" s="502">
        <f t="shared" si="23"/>
        <v>0</v>
      </c>
      <c r="G213" s="503" t="s">
        <v>211</v>
      </c>
      <c r="H213" s="504">
        <f>IF(G213&lt;&gt;"",VLOOKUP(G213,'5.1.4 Exchange Rates'!$C$23:$D$37,2,FALSE),"")</f>
        <v>1</v>
      </c>
      <c r="I213" s="498"/>
      <c r="J213" s="505">
        <f t="shared" si="24"/>
        <v>0</v>
      </c>
      <c r="K213" s="505">
        <f t="shared" si="25"/>
        <v>0</v>
      </c>
      <c r="L213" s="497">
        <f t="shared" si="21"/>
        <v>0</v>
      </c>
      <c r="M213" s="498">
        <f t="shared" si="26"/>
        <v>0</v>
      </c>
      <c r="N213" s="502">
        <f t="shared" si="22"/>
        <v>0</v>
      </c>
      <c r="O213" s="498"/>
      <c r="P213" s="497" t="str">
        <f>IF(O213="","Fixed",VLOOKUP(O213,'5.1.2 CPA Formulae'!$B$9:$E$19,2,FALSE))</f>
        <v>Fixed</v>
      </c>
    </row>
    <row r="214" spans="1:16" s="424" customFormat="1" ht="24.95" customHeight="1" x14ac:dyDescent="0.2">
      <c r="A214" s="496">
        <v>197</v>
      </c>
      <c r="B214" s="507" t="s">
        <v>554</v>
      </c>
      <c r="C214" s="501" t="s">
        <v>358</v>
      </c>
      <c r="D214" s="501">
        <v>1</v>
      </c>
      <c r="E214" s="498"/>
      <c r="F214" s="502">
        <f t="shared" si="23"/>
        <v>0</v>
      </c>
      <c r="G214" s="503" t="s">
        <v>211</v>
      </c>
      <c r="H214" s="504">
        <f>IF(G214&lt;&gt;"",VLOOKUP(G214,'5.1.4 Exchange Rates'!$C$23:$D$37,2,FALSE),"")</f>
        <v>1</v>
      </c>
      <c r="I214" s="498"/>
      <c r="J214" s="505">
        <f t="shared" si="24"/>
        <v>0</v>
      </c>
      <c r="K214" s="505">
        <f t="shared" si="25"/>
        <v>0</v>
      </c>
      <c r="L214" s="497">
        <f t="shared" si="21"/>
        <v>0</v>
      </c>
      <c r="M214" s="498">
        <f t="shared" si="26"/>
        <v>0</v>
      </c>
      <c r="N214" s="502">
        <f t="shared" si="22"/>
        <v>0</v>
      </c>
      <c r="O214" s="498"/>
      <c r="P214" s="497" t="str">
        <f>IF(O214="","Fixed",VLOOKUP(O214,'5.1.2 CPA Formulae'!$B$9:$E$19,2,FALSE))</f>
        <v>Fixed</v>
      </c>
    </row>
    <row r="215" spans="1:16" s="424" customFormat="1" ht="24.95" customHeight="1" x14ac:dyDescent="0.2">
      <c r="A215" s="496">
        <v>198</v>
      </c>
      <c r="B215" s="507" t="s">
        <v>555</v>
      </c>
      <c r="C215" s="501" t="s">
        <v>358</v>
      </c>
      <c r="D215" s="501">
        <v>1</v>
      </c>
      <c r="E215" s="498"/>
      <c r="F215" s="502">
        <f t="shared" si="23"/>
        <v>0</v>
      </c>
      <c r="G215" s="503" t="s">
        <v>211</v>
      </c>
      <c r="H215" s="504">
        <f>IF(G215&lt;&gt;"",VLOOKUP(G215,'5.1.4 Exchange Rates'!$C$23:$D$37,2,FALSE),"")</f>
        <v>1</v>
      </c>
      <c r="I215" s="498"/>
      <c r="J215" s="505">
        <f t="shared" si="24"/>
        <v>0</v>
      </c>
      <c r="K215" s="505">
        <f t="shared" si="25"/>
        <v>0</v>
      </c>
      <c r="L215" s="497">
        <f t="shared" si="21"/>
        <v>0</v>
      </c>
      <c r="M215" s="498">
        <f t="shared" si="26"/>
        <v>0</v>
      </c>
      <c r="N215" s="502">
        <f t="shared" si="22"/>
        <v>0</v>
      </c>
      <c r="O215" s="498"/>
      <c r="P215" s="497" t="str">
        <f>IF(O215="","Fixed",VLOOKUP(O215,'5.1.2 CPA Formulae'!$B$9:$E$19,2,FALSE))</f>
        <v>Fixed</v>
      </c>
    </row>
    <row r="216" spans="1:16" s="424" customFormat="1" ht="24.95" customHeight="1" x14ac:dyDescent="0.2">
      <c r="A216" s="496">
        <v>199</v>
      </c>
      <c r="B216" s="507" t="s">
        <v>556</v>
      </c>
      <c r="C216" s="501" t="s">
        <v>358</v>
      </c>
      <c r="D216" s="501">
        <v>1</v>
      </c>
      <c r="E216" s="498"/>
      <c r="F216" s="502">
        <f t="shared" si="23"/>
        <v>0</v>
      </c>
      <c r="G216" s="503" t="s">
        <v>211</v>
      </c>
      <c r="H216" s="504">
        <f>IF(G216&lt;&gt;"",VLOOKUP(G216,'5.1.4 Exchange Rates'!$C$23:$D$37,2,FALSE),"")</f>
        <v>1</v>
      </c>
      <c r="I216" s="498"/>
      <c r="J216" s="505">
        <f t="shared" si="24"/>
        <v>0</v>
      </c>
      <c r="K216" s="505">
        <f t="shared" si="25"/>
        <v>0</v>
      </c>
      <c r="L216" s="497">
        <f t="shared" si="21"/>
        <v>0</v>
      </c>
      <c r="M216" s="498">
        <f t="shared" si="26"/>
        <v>0</v>
      </c>
      <c r="N216" s="502">
        <f t="shared" si="22"/>
        <v>0</v>
      </c>
      <c r="O216" s="498"/>
      <c r="P216" s="497" t="str">
        <f>IF(O216="","Fixed",VLOOKUP(O216,'5.1.2 CPA Formulae'!$B$9:$E$19,2,FALSE))</f>
        <v>Fixed</v>
      </c>
    </row>
    <row r="217" spans="1:16" s="424" customFormat="1" ht="24.95" customHeight="1" x14ac:dyDescent="0.2">
      <c r="A217" s="496">
        <v>200</v>
      </c>
      <c r="B217" s="507" t="s">
        <v>557</v>
      </c>
      <c r="C217" s="501" t="s">
        <v>358</v>
      </c>
      <c r="D217" s="501">
        <v>1</v>
      </c>
      <c r="E217" s="498"/>
      <c r="F217" s="502">
        <f t="shared" si="23"/>
        <v>0</v>
      </c>
      <c r="G217" s="503" t="s">
        <v>211</v>
      </c>
      <c r="H217" s="504">
        <f>IF(G217&lt;&gt;"",VLOOKUP(G217,'5.1.4 Exchange Rates'!$C$23:$D$37,2,FALSE),"")</f>
        <v>1</v>
      </c>
      <c r="I217" s="498"/>
      <c r="J217" s="505">
        <f t="shared" si="24"/>
        <v>0</v>
      </c>
      <c r="K217" s="505">
        <f t="shared" si="25"/>
        <v>0</v>
      </c>
      <c r="L217" s="497">
        <f t="shared" si="21"/>
        <v>0</v>
      </c>
      <c r="M217" s="498">
        <f t="shared" si="26"/>
        <v>0</v>
      </c>
      <c r="N217" s="502">
        <f t="shared" si="22"/>
        <v>0</v>
      </c>
      <c r="O217" s="498"/>
      <c r="P217" s="497" t="str">
        <f>IF(O217="","Fixed",VLOOKUP(O217,'5.1.2 CPA Formulae'!$B$9:$E$19,2,FALSE))</f>
        <v>Fixed</v>
      </c>
    </row>
    <row r="218" spans="1:16" s="424" customFormat="1" ht="24.95" customHeight="1" x14ac:dyDescent="0.2">
      <c r="A218" s="496">
        <v>201</v>
      </c>
      <c r="B218" s="507" t="s">
        <v>558</v>
      </c>
      <c r="C218" s="501" t="s">
        <v>358</v>
      </c>
      <c r="D218" s="501">
        <v>1</v>
      </c>
      <c r="E218" s="498"/>
      <c r="F218" s="502">
        <f t="shared" si="23"/>
        <v>0</v>
      </c>
      <c r="G218" s="503" t="s">
        <v>211</v>
      </c>
      <c r="H218" s="504">
        <f>IF(G218&lt;&gt;"",VLOOKUP(G218,'5.1.4 Exchange Rates'!$C$23:$D$37,2,FALSE),"")</f>
        <v>1</v>
      </c>
      <c r="I218" s="498"/>
      <c r="J218" s="505">
        <f t="shared" si="24"/>
        <v>0</v>
      </c>
      <c r="K218" s="505">
        <f t="shared" si="25"/>
        <v>0</v>
      </c>
      <c r="L218" s="497">
        <f t="shared" si="21"/>
        <v>0</v>
      </c>
      <c r="M218" s="498">
        <f t="shared" si="26"/>
        <v>0</v>
      </c>
      <c r="N218" s="502">
        <f t="shared" si="22"/>
        <v>0</v>
      </c>
      <c r="O218" s="498"/>
      <c r="P218" s="497" t="str">
        <f>IF(O218="","Fixed",VLOOKUP(O218,'5.1.2 CPA Formulae'!$B$9:$E$19,2,FALSE))</f>
        <v>Fixed</v>
      </c>
    </row>
    <row r="219" spans="1:16" s="424" customFormat="1" ht="24.95" customHeight="1" x14ac:dyDescent="0.2">
      <c r="A219" s="496">
        <v>202</v>
      </c>
      <c r="B219" s="507" t="s">
        <v>559</v>
      </c>
      <c r="C219" s="501" t="s">
        <v>358</v>
      </c>
      <c r="D219" s="501">
        <v>1</v>
      </c>
      <c r="E219" s="498"/>
      <c r="F219" s="502">
        <f t="shared" si="23"/>
        <v>0</v>
      </c>
      <c r="G219" s="503" t="s">
        <v>211</v>
      </c>
      <c r="H219" s="504">
        <f>IF(G219&lt;&gt;"",VLOOKUP(G219,'5.1.4 Exchange Rates'!$C$23:$D$37,2,FALSE),"")</f>
        <v>1</v>
      </c>
      <c r="I219" s="498"/>
      <c r="J219" s="505">
        <f t="shared" si="24"/>
        <v>0</v>
      </c>
      <c r="K219" s="505">
        <f t="shared" si="25"/>
        <v>0</v>
      </c>
      <c r="L219" s="497">
        <f t="shared" si="21"/>
        <v>0</v>
      </c>
      <c r="M219" s="498">
        <f t="shared" si="26"/>
        <v>0</v>
      </c>
      <c r="N219" s="502">
        <f t="shared" si="22"/>
        <v>0</v>
      </c>
      <c r="O219" s="498"/>
      <c r="P219" s="497" t="str">
        <f>IF(O219="","Fixed",VLOOKUP(O219,'5.1.2 CPA Formulae'!$B$9:$E$19,2,FALSE))</f>
        <v>Fixed</v>
      </c>
    </row>
    <row r="220" spans="1:16" s="424" customFormat="1" ht="24.95" customHeight="1" x14ac:dyDescent="0.2">
      <c r="A220" s="496">
        <v>203</v>
      </c>
      <c r="B220" s="507" t="s">
        <v>560</v>
      </c>
      <c r="C220" s="501" t="s">
        <v>358</v>
      </c>
      <c r="D220" s="501">
        <v>1</v>
      </c>
      <c r="E220" s="498"/>
      <c r="F220" s="502">
        <f t="shared" si="23"/>
        <v>0</v>
      </c>
      <c r="G220" s="503" t="s">
        <v>211</v>
      </c>
      <c r="H220" s="504">
        <f>IF(G220&lt;&gt;"",VLOOKUP(G220,'5.1.4 Exchange Rates'!$C$23:$D$37,2,FALSE),"")</f>
        <v>1</v>
      </c>
      <c r="I220" s="498"/>
      <c r="J220" s="505">
        <f t="shared" si="24"/>
        <v>0</v>
      </c>
      <c r="K220" s="505">
        <f t="shared" si="25"/>
        <v>0</v>
      </c>
      <c r="L220" s="497">
        <f t="shared" si="21"/>
        <v>0</v>
      </c>
      <c r="M220" s="498">
        <f t="shared" si="26"/>
        <v>0</v>
      </c>
      <c r="N220" s="502">
        <f t="shared" si="22"/>
        <v>0</v>
      </c>
      <c r="O220" s="498"/>
      <c r="P220" s="497" t="str">
        <f>IF(O220="","Fixed",VLOOKUP(O220,'5.1.2 CPA Formulae'!$B$9:$E$19,2,FALSE))</f>
        <v>Fixed</v>
      </c>
    </row>
    <row r="221" spans="1:16" s="424" customFormat="1" ht="24.95" customHeight="1" x14ac:dyDescent="0.2">
      <c r="A221" s="496">
        <v>204</v>
      </c>
      <c r="B221" s="507" t="s">
        <v>561</v>
      </c>
      <c r="C221" s="501" t="s">
        <v>358</v>
      </c>
      <c r="D221" s="501">
        <v>1</v>
      </c>
      <c r="E221" s="498"/>
      <c r="F221" s="502">
        <f t="shared" si="23"/>
        <v>0</v>
      </c>
      <c r="G221" s="503" t="s">
        <v>211</v>
      </c>
      <c r="H221" s="504">
        <f>IF(G221&lt;&gt;"",VLOOKUP(G221,'5.1.4 Exchange Rates'!$C$23:$D$37,2,FALSE),"")</f>
        <v>1</v>
      </c>
      <c r="I221" s="498"/>
      <c r="J221" s="505">
        <f t="shared" si="24"/>
        <v>0</v>
      </c>
      <c r="K221" s="505">
        <f t="shared" si="25"/>
        <v>0</v>
      </c>
      <c r="L221" s="497">
        <f t="shared" si="21"/>
        <v>0</v>
      </c>
      <c r="M221" s="498">
        <f t="shared" si="26"/>
        <v>0</v>
      </c>
      <c r="N221" s="502">
        <f t="shared" si="22"/>
        <v>0</v>
      </c>
      <c r="O221" s="498"/>
      <c r="P221" s="497" t="str">
        <f>IF(O221="","Fixed",VLOOKUP(O221,'5.1.2 CPA Formulae'!$B$9:$E$19,2,FALSE))</f>
        <v>Fixed</v>
      </c>
    </row>
    <row r="222" spans="1:16" s="424" customFormat="1" ht="24.95" customHeight="1" x14ac:dyDescent="0.2">
      <c r="A222" s="496">
        <v>205</v>
      </c>
      <c r="B222" s="507" t="s">
        <v>562</v>
      </c>
      <c r="C222" s="501" t="s">
        <v>358</v>
      </c>
      <c r="D222" s="501">
        <v>1</v>
      </c>
      <c r="E222" s="498"/>
      <c r="F222" s="502">
        <f t="shared" si="23"/>
        <v>0</v>
      </c>
      <c r="G222" s="503" t="s">
        <v>211</v>
      </c>
      <c r="H222" s="504">
        <f>IF(G222&lt;&gt;"",VLOOKUP(G222,'5.1.4 Exchange Rates'!$C$23:$D$37,2,FALSE),"")</f>
        <v>1</v>
      </c>
      <c r="I222" s="498"/>
      <c r="J222" s="505">
        <f t="shared" si="24"/>
        <v>0</v>
      </c>
      <c r="K222" s="505">
        <f t="shared" si="25"/>
        <v>0</v>
      </c>
      <c r="L222" s="497">
        <f t="shared" si="21"/>
        <v>0</v>
      </c>
      <c r="M222" s="498">
        <f t="shared" si="26"/>
        <v>0</v>
      </c>
      <c r="N222" s="502">
        <f t="shared" si="22"/>
        <v>0</v>
      </c>
      <c r="O222" s="498"/>
      <c r="P222" s="497" t="str">
        <f>IF(O222="","Fixed",VLOOKUP(O222,'5.1.2 CPA Formulae'!$B$9:$E$19,2,FALSE))</f>
        <v>Fixed</v>
      </c>
    </row>
    <row r="223" spans="1:16" s="424" customFormat="1" ht="24.95" customHeight="1" x14ac:dyDescent="0.2">
      <c r="A223" s="496">
        <v>206</v>
      </c>
      <c r="B223" s="507" t="s">
        <v>563</v>
      </c>
      <c r="C223" s="501" t="s">
        <v>358</v>
      </c>
      <c r="D223" s="501">
        <v>1</v>
      </c>
      <c r="E223" s="498"/>
      <c r="F223" s="502">
        <f t="shared" si="23"/>
        <v>0</v>
      </c>
      <c r="G223" s="503" t="s">
        <v>211</v>
      </c>
      <c r="H223" s="504">
        <f>IF(G223&lt;&gt;"",VLOOKUP(G223,'5.1.4 Exchange Rates'!$C$23:$D$37,2,FALSE),"")</f>
        <v>1</v>
      </c>
      <c r="I223" s="498"/>
      <c r="J223" s="505">
        <f t="shared" si="24"/>
        <v>0</v>
      </c>
      <c r="K223" s="505">
        <f t="shared" si="25"/>
        <v>0</v>
      </c>
      <c r="L223" s="497">
        <f t="shared" si="21"/>
        <v>0</v>
      </c>
      <c r="M223" s="498">
        <f t="shared" si="26"/>
        <v>0</v>
      </c>
      <c r="N223" s="502">
        <f t="shared" si="22"/>
        <v>0</v>
      </c>
      <c r="O223" s="498"/>
      <c r="P223" s="497" t="str">
        <f>IF(O223="","Fixed",VLOOKUP(O223,'5.1.2 CPA Formulae'!$B$9:$E$19,2,FALSE))</f>
        <v>Fixed</v>
      </c>
    </row>
    <row r="224" spans="1:16" s="424" customFormat="1" ht="24.95" customHeight="1" x14ac:dyDescent="0.2">
      <c r="A224" s="496">
        <v>207</v>
      </c>
      <c r="B224" s="507" t="s">
        <v>564</v>
      </c>
      <c r="C224" s="501" t="s">
        <v>358</v>
      </c>
      <c r="D224" s="501">
        <v>1</v>
      </c>
      <c r="E224" s="498"/>
      <c r="F224" s="502">
        <f t="shared" si="23"/>
        <v>0</v>
      </c>
      <c r="G224" s="503" t="s">
        <v>211</v>
      </c>
      <c r="H224" s="504">
        <f>IF(G224&lt;&gt;"",VLOOKUP(G224,'5.1.4 Exchange Rates'!$C$23:$D$37,2,FALSE),"")</f>
        <v>1</v>
      </c>
      <c r="I224" s="498"/>
      <c r="J224" s="505">
        <f t="shared" si="24"/>
        <v>0</v>
      </c>
      <c r="K224" s="505">
        <f t="shared" si="25"/>
        <v>0</v>
      </c>
      <c r="L224" s="497">
        <f t="shared" si="21"/>
        <v>0</v>
      </c>
      <c r="M224" s="498">
        <f t="shared" si="26"/>
        <v>0</v>
      </c>
      <c r="N224" s="502">
        <f t="shared" si="22"/>
        <v>0</v>
      </c>
      <c r="O224" s="498"/>
      <c r="P224" s="497" t="str">
        <f>IF(O224="","Fixed",VLOOKUP(O224,'5.1.2 CPA Formulae'!$B$9:$E$19,2,FALSE))</f>
        <v>Fixed</v>
      </c>
    </row>
    <row r="225" spans="1:16" s="424" customFormat="1" ht="24.95" customHeight="1" x14ac:dyDescent="0.2">
      <c r="A225" s="496">
        <v>208</v>
      </c>
      <c r="B225" s="507" t="s">
        <v>565</v>
      </c>
      <c r="C225" s="501" t="s">
        <v>358</v>
      </c>
      <c r="D225" s="501">
        <v>1</v>
      </c>
      <c r="E225" s="498"/>
      <c r="F225" s="502">
        <f t="shared" si="23"/>
        <v>0</v>
      </c>
      <c r="G225" s="503" t="s">
        <v>211</v>
      </c>
      <c r="H225" s="504">
        <f>IF(G225&lt;&gt;"",VLOOKUP(G225,'5.1.4 Exchange Rates'!$C$23:$D$37,2,FALSE),"")</f>
        <v>1</v>
      </c>
      <c r="I225" s="498"/>
      <c r="J225" s="505">
        <f t="shared" si="24"/>
        <v>0</v>
      </c>
      <c r="K225" s="505">
        <f t="shared" si="25"/>
        <v>0</v>
      </c>
      <c r="L225" s="497">
        <f t="shared" si="21"/>
        <v>0</v>
      </c>
      <c r="M225" s="498">
        <f t="shared" si="26"/>
        <v>0</v>
      </c>
      <c r="N225" s="502">
        <f t="shared" si="22"/>
        <v>0</v>
      </c>
      <c r="O225" s="498"/>
      <c r="P225" s="497" t="str">
        <f>IF(O225="","Fixed",VLOOKUP(O225,'5.1.2 CPA Formulae'!$B$9:$E$19,2,FALSE))</f>
        <v>Fixed</v>
      </c>
    </row>
    <row r="226" spans="1:16" s="424" customFormat="1" ht="24.95" customHeight="1" x14ac:dyDescent="0.2">
      <c r="A226" s="496">
        <v>209</v>
      </c>
      <c r="B226" s="507" t="s">
        <v>566</v>
      </c>
      <c r="C226" s="501" t="s">
        <v>358</v>
      </c>
      <c r="D226" s="501">
        <v>1</v>
      </c>
      <c r="E226" s="498"/>
      <c r="F226" s="502">
        <f t="shared" si="23"/>
        <v>0</v>
      </c>
      <c r="G226" s="503" t="s">
        <v>211</v>
      </c>
      <c r="H226" s="504">
        <f>IF(G226&lt;&gt;"",VLOOKUP(G226,'5.1.4 Exchange Rates'!$C$23:$D$37,2,FALSE),"")</f>
        <v>1</v>
      </c>
      <c r="I226" s="498"/>
      <c r="J226" s="505">
        <f t="shared" si="24"/>
        <v>0</v>
      </c>
      <c r="K226" s="505">
        <f t="shared" si="25"/>
        <v>0</v>
      </c>
      <c r="L226" s="497">
        <f t="shared" si="21"/>
        <v>0</v>
      </c>
      <c r="M226" s="498">
        <f t="shared" si="26"/>
        <v>0</v>
      </c>
      <c r="N226" s="502">
        <f t="shared" si="22"/>
        <v>0</v>
      </c>
      <c r="O226" s="498"/>
      <c r="P226" s="497" t="str">
        <f>IF(O226="","Fixed",VLOOKUP(O226,'5.1.2 CPA Formulae'!$B$9:$E$19,2,FALSE))</f>
        <v>Fixed</v>
      </c>
    </row>
    <row r="227" spans="1:16" s="424" customFormat="1" ht="24.95" customHeight="1" x14ac:dyDescent="0.2">
      <c r="A227" s="496">
        <v>210</v>
      </c>
      <c r="B227" s="507" t="s">
        <v>567</v>
      </c>
      <c r="C227" s="501" t="s">
        <v>358</v>
      </c>
      <c r="D227" s="501">
        <v>1</v>
      </c>
      <c r="E227" s="498"/>
      <c r="F227" s="502">
        <f t="shared" si="23"/>
        <v>0</v>
      </c>
      <c r="G227" s="503" t="s">
        <v>211</v>
      </c>
      <c r="H227" s="504">
        <f>IF(G227&lt;&gt;"",VLOOKUP(G227,'5.1.4 Exchange Rates'!$C$23:$D$37,2,FALSE),"")</f>
        <v>1</v>
      </c>
      <c r="I227" s="498"/>
      <c r="J227" s="505">
        <f t="shared" si="24"/>
        <v>0</v>
      </c>
      <c r="K227" s="505">
        <f t="shared" si="25"/>
        <v>0</v>
      </c>
      <c r="L227" s="497">
        <f t="shared" si="21"/>
        <v>0</v>
      </c>
      <c r="M227" s="498">
        <f t="shared" si="26"/>
        <v>0</v>
      </c>
      <c r="N227" s="502">
        <f t="shared" si="22"/>
        <v>0</v>
      </c>
      <c r="O227" s="498"/>
      <c r="P227" s="497" t="str">
        <f>IF(O227="","Fixed",VLOOKUP(O227,'5.1.2 CPA Formulae'!$B$9:$E$19,2,FALSE))</f>
        <v>Fixed</v>
      </c>
    </row>
    <row r="228" spans="1:16" s="424" customFormat="1" ht="24.95" customHeight="1" x14ac:dyDescent="0.2">
      <c r="A228" s="496">
        <v>211</v>
      </c>
      <c r="B228" s="507" t="s">
        <v>568</v>
      </c>
      <c r="C228" s="501" t="s">
        <v>358</v>
      </c>
      <c r="D228" s="501">
        <v>1</v>
      </c>
      <c r="E228" s="498"/>
      <c r="F228" s="502">
        <f t="shared" si="23"/>
        <v>0</v>
      </c>
      <c r="G228" s="503" t="s">
        <v>211</v>
      </c>
      <c r="H228" s="504">
        <f>IF(G228&lt;&gt;"",VLOOKUP(G228,'5.1.4 Exchange Rates'!$C$23:$D$37,2,FALSE),"")</f>
        <v>1</v>
      </c>
      <c r="I228" s="498"/>
      <c r="J228" s="505">
        <f t="shared" si="24"/>
        <v>0</v>
      </c>
      <c r="K228" s="505">
        <f t="shared" si="25"/>
        <v>0</v>
      </c>
      <c r="L228" s="497">
        <f t="shared" si="21"/>
        <v>0</v>
      </c>
      <c r="M228" s="498">
        <f t="shared" si="26"/>
        <v>0</v>
      </c>
      <c r="N228" s="502">
        <f t="shared" si="22"/>
        <v>0</v>
      </c>
      <c r="O228" s="498"/>
      <c r="P228" s="497" t="str">
        <f>IF(O228="","Fixed",VLOOKUP(O228,'5.1.2 CPA Formulae'!$B$9:$E$19,2,FALSE))</f>
        <v>Fixed</v>
      </c>
    </row>
    <row r="229" spans="1:16" s="424" customFormat="1" ht="24.95" customHeight="1" x14ac:dyDescent="0.2">
      <c r="A229" s="496">
        <v>212</v>
      </c>
      <c r="B229" s="507" t="s">
        <v>569</v>
      </c>
      <c r="C229" s="501" t="s">
        <v>358</v>
      </c>
      <c r="D229" s="501">
        <v>1</v>
      </c>
      <c r="E229" s="498"/>
      <c r="F229" s="502">
        <f t="shared" si="23"/>
        <v>0</v>
      </c>
      <c r="G229" s="503" t="s">
        <v>211</v>
      </c>
      <c r="H229" s="504">
        <f>IF(G229&lt;&gt;"",VLOOKUP(G229,'5.1.4 Exchange Rates'!$C$23:$D$37,2,FALSE),"")</f>
        <v>1</v>
      </c>
      <c r="I229" s="498"/>
      <c r="J229" s="505">
        <f t="shared" si="24"/>
        <v>0</v>
      </c>
      <c r="K229" s="505">
        <f t="shared" si="25"/>
        <v>0</v>
      </c>
      <c r="L229" s="497">
        <f t="shared" si="21"/>
        <v>0</v>
      </c>
      <c r="M229" s="498">
        <f t="shared" si="26"/>
        <v>0</v>
      </c>
      <c r="N229" s="502">
        <f t="shared" si="22"/>
        <v>0</v>
      </c>
      <c r="O229" s="498"/>
      <c r="P229" s="497" t="str">
        <f>IF(O229="","Fixed",VLOOKUP(O229,'5.1.2 CPA Formulae'!$B$9:$E$19,2,FALSE))</f>
        <v>Fixed</v>
      </c>
    </row>
    <row r="230" spans="1:16" s="424" customFormat="1" ht="24.95" customHeight="1" x14ac:dyDescent="0.2">
      <c r="A230" s="496">
        <v>213</v>
      </c>
      <c r="B230" s="507" t="s">
        <v>570</v>
      </c>
      <c r="C230" s="501" t="s">
        <v>358</v>
      </c>
      <c r="D230" s="501">
        <v>1</v>
      </c>
      <c r="E230" s="498"/>
      <c r="F230" s="502">
        <f t="shared" si="23"/>
        <v>0</v>
      </c>
      <c r="G230" s="503" t="s">
        <v>211</v>
      </c>
      <c r="H230" s="504">
        <f>IF(G230&lt;&gt;"",VLOOKUP(G230,'5.1.4 Exchange Rates'!$C$23:$D$37,2,FALSE),"")</f>
        <v>1</v>
      </c>
      <c r="I230" s="498"/>
      <c r="J230" s="505">
        <f t="shared" si="24"/>
        <v>0</v>
      </c>
      <c r="K230" s="505">
        <f t="shared" si="25"/>
        <v>0</v>
      </c>
      <c r="L230" s="497">
        <f t="shared" si="21"/>
        <v>0</v>
      </c>
      <c r="M230" s="498">
        <f t="shared" si="26"/>
        <v>0</v>
      </c>
      <c r="N230" s="502">
        <f t="shared" si="22"/>
        <v>0</v>
      </c>
      <c r="O230" s="498"/>
      <c r="P230" s="497" t="str">
        <f>IF(O230="","Fixed",VLOOKUP(O230,'5.1.2 CPA Formulae'!$B$9:$E$19,2,FALSE))</f>
        <v>Fixed</v>
      </c>
    </row>
    <row r="231" spans="1:16" s="424" customFormat="1" ht="24.95" customHeight="1" x14ac:dyDescent="0.2">
      <c r="A231" s="496">
        <v>214</v>
      </c>
      <c r="B231" s="507" t="s">
        <v>571</v>
      </c>
      <c r="C231" s="501" t="s">
        <v>358</v>
      </c>
      <c r="D231" s="501">
        <v>1</v>
      </c>
      <c r="E231" s="498"/>
      <c r="F231" s="502">
        <f t="shared" si="23"/>
        <v>0</v>
      </c>
      <c r="G231" s="503" t="s">
        <v>211</v>
      </c>
      <c r="H231" s="504">
        <f>IF(G231&lt;&gt;"",VLOOKUP(G231,'5.1.4 Exchange Rates'!$C$23:$D$37,2,FALSE),"")</f>
        <v>1</v>
      </c>
      <c r="I231" s="498"/>
      <c r="J231" s="505">
        <f t="shared" si="24"/>
        <v>0</v>
      </c>
      <c r="K231" s="505">
        <f t="shared" si="25"/>
        <v>0</v>
      </c>
      <c r="L231" s="497">
        <f t="shared" si="21"/>
        <v>0</v>
      </c>
      <c r="M231" s="498">
        <f t="shared" si="26"/>
        <v>0</v>
      </c>
      <c r="N231" s="502">
        <f t="shared" si="22"/>
        <v>0</v>
      </c>
      <c r="O231" s="498"/>
      <c r="P231" s="497" t="str">
        <f>IF(O231="","Fixed",VLOOKUP(O231,'5.1.2 CPA Formulae'!$B$9:$E$19,2,FALSE))</f>
        <v>Fixed</v>
      </c>
    </row>
    <row r="232" spans="1:16" s="424" customFormat="1" ht="24.95" customHeight="1" x14ac:dyDescent="0.2">
      <c r="A232" s="496">
        <v>215</v>
      </c>
      <c r="B232" s="507" t="s">
        <v>572</v>
      </c>
      <c r="C232" s="501" t="s">
        <v>358</v>
      </c>
      <c r="D232" s="501">
        <v>1</v>
      </c>
      <c r="E232" s="498"/>
      <c r="F232" s="502">
        <f t="shared" si="23"/>
        <v>0</v>
      </c>
      <c r="G232" s="503" t="s">
        <v>211</v>
      </c>
      <c r="H232" s="504">
        <f>IF(G232&lt;&gt;"",VLOOKUP(G232,'5.1.4 Exchange Rates'!$C$23:$D$37,2,FALSE),"")</f>
        <v>1</v>
      </c>
      <c r="I232" s="498"/>
      <c r="J232" s="505">
        <f t="shared" si="24"/>
        <v>0</v>
      </c>
      <c r="K232" s="505">
        <f t="shared" si="25"/>
        <v>0</v>
      </c>
      <c r="L232" s="497">
        <f t="shared" si="21"/>
        <v>0</v>
      </c>
      <c r="M232" s="498">
        <f t="shared" si="26"/>
        <v>0</v>
      </c>
      <c r="N232" s="502">
        <f t="shared" si="22"/>
        <v>0</v>
      </c>
      <c r="O232" s="498"/>
      <c r="P232" s="497" t="str">
        <f>IF(O232="","Fixed",VLOOKUP(O232,'5.1.2 CPA Formulae'!$B$9:$E$19,2,FALSE))</f>
        <v>Fixed</v>
      </c>
    </row>
    <row r="233" spans="1:16" s="424" customFormat="1" ht="24.95" customHeight="1" x14ac:dyDescent="0.2">
      <c r="A233" s="496">
        <v>216</v>
      </c>
      <c r="B233" s="507" t="s">
        <v>573</v>
      </c>
      <c r="C233" s="501" t="s">
        <v>358</v>
      </c>
      <c r="D233" s="501">
        <v>1</v>
      </c>
      <c r="E233" s="498"/>
      <c r="F233" s="502">
        <f t="shared" si="23"/>
        <v>0</v>
      </c>
      <c r="G233" s="503" t="s">
        <v>211</v>
      </c>
      <c r="H233" s="504">
        <f>IF(G233&lt;&gt;"",VLOOKUP(G233,'5.1.4 Exchange Rates'!$C$23:$D$37,2,FALSE),"")</f>
        <v>1</v>
      </c>
      <c r="I233" s="498"/>
      <c r="J233" s="505">
        <f t="shared" si="24"/>
        <v>0</v>
      </c>
      <c r="K233" s="505">
        <f t="shared" si="25"/>
        <v>0</v>
      </c>
      <c r="L233" s="497">
        <f t="shared" si="21"/>
        <v>0</v>
      </c>
      <c r="M233" s="498">
        <f t="shared" si="26"/>
        <v>0</v>
      </c>
      <c r="N233" s="502">
        <f t="shared" si="22"/>
        <v>0</v>
      </c>
      <c r="O233" s="498"/>
      <c r="P233" s="497" t="str">
        <f>IF(O233="","Fixed",VLOOKUP(O233,'5.1.2 CPA Formulae'!$B$9:$E$19,2,FALSE))</f>
        <v>Fixed</v>
      </c>
    </row>
    <row r="234" spans="1:16" s="424" customFormat="1" ht="24.95" customHeight="1" x14ac:dyDescent="0.2">
      <c r="A234" s="496">
        <v>217</v>
      </c>
      <c r="B234" s="507" t="s">
        <v>574</v>
      </c>
      <c r="C234" s="501" t="s">
        <v>358</v>
      </c>
      <c r="D234" s="501">
        <v>1</v>
      </c>
      <c r="E234" s="498"/>
      <c r="F234" s="502">
        <f t="shared" si="23"/>
        <v>0</v>
      </c>
      <c r="G234" s="503" t="s">
        <v>211</v>
      </c>
      <c r="H234" s="504">
        <f>IF(G234&lt;&gt;"",VLOOKUP(G234,'5.1.4 Exchange Rates'!$C$23:$D$37,2,FALSE),"")</f>
        <v>1</v>
      </c>
      <c r="I234" s="498"/>
      <c r="J234" s="505">
        <f t="shared" si="24"/>
        <v>0</v>
      </c>
      <c r="K234" s="505">
        <f t="shared" si="25"/>
        <v>0</v>
      </c>
      <c r="L234" s="497">
        <f t="shared" si="21"/>
        <v>0</v>
      </c>
      <c r="M234" s="498">
        <f t="shared" si="26"/>
        <v>0</v>
      </c>
      <c r="N234" s="502">
        <f t="shared" si="22"/>
        <v>0</v>
      </c>
      <c r="O234" s="498"/>
      <c r="P234" s="497" t="str">
        <f>IF(O234="","Fixed",VLOOKUP(O234,'5.1.2 CPA Formulae'!$B$9:$E$19,2,FALSE))</f>
        <v>Fixed</v>
      </c>
    </row>
    <row r="235" spans="1:16" s="424" customFormat="1" ht="24.95" customHeight="1" x14ac:dyDescent="0.2">
      <c r="A235" s="496">
        <v>218</v>
      </c>
      <c r="B235" s="507" t="s">
        <v>575</v>
      </c>
      <c r="C235" s="501" t="s">
        <v>358</v>
      </c>
      <c r="D235" s="501">
        <v>1</v>
      </c>
      <c r="E235" s="498"/>
      <c r="F235" s="502">
        <f t="shared" si="23"/>
        <v>0</v>
      </c>
      <c r="G235" s="503" t="s">
        <v>211</v>
      </c>
      <c r="H235" s="504">
        <f>IF(G235&lt;&gt;"",VLOOKUP(G235,'5.1.4 Exchange Rates'!$C$23:$D$37,2,FALSE),"")</f>
        <v>1</v>
      </c>
      <c r="I235" s="498"/>
      <c r="J235" s="505">
        <f t="shared" si="24"/>
        <v>0</v>
      </c>
      <c r="K235" s="505">
        <f t="shared" si="25"/>
        <v>0</v>
      </c>
      <c r="L235" s="497">
        <f t="shared" si="21"/>
        <v>0</v>
      </c>
      <c r="M235" s="498">
        <f t="shared" si="26"/>
        <v>0</v>
      </c>
      <c r="N235" s="502">
        <f t="shared" si="22"/>
        <v>0</v>
      </c>
      <c r="O235" s="498"/>
      <c r="P235" s="497" t="str">
        <f>IF(O235="","Fixed",VLOOKUP(O235,'5.1.2 CPA Formulae'!$B$9:$E$19,2,FALSE))</f>
        <v>Fixed</v>
      </c>
    </row>
    <row r="236" spans="1:16" s="424" customFormat="1" ht="24.95" customHeight="1" x14ac:dyDescent="0.2">
      <c r="A236" s="496">
        <v>219</v>
      </c>
      <c r="B236" s="507" t="s">
        <v>576</v>
      </c>
      <c r="C236" s="501" t="s">
        <v>358</v>
      </c>
      <c r="D236" s="501">
        <v>1</v>
      </c>
      <c r="E236" s="498"/>
      <c r="F236" s="502">
        <f t="shared" si="23"/>
        <v>0</v>
      </c>
      <c r="G236" s="503" t="s">
        <v>211</v>
      </c>
      <c r="H236" s="504">
        <f>IF(G236&lt;&gt;"",VLOOKUP(G236,'5.1.4 Exchange Rates'!$C$23:$D$37,2,FALSE),"")</f>
        <v>1</v>
      </c>
      <c r="I236" s="498"/>
      <c r="J236" s="505">
        <f t="shared" si="24"/>
        <v>0</v>
      </c>
      <c r="K236" s="505">
        <f t="shared" si="25"/>
        <v>0</v>
      </c>
      <c r="L236" s="497">
        <f t="shared" si="21"/>
        <v>0</v>
      </c>
      <c r="M236" s="498">
        <f t="shared" si="26"/>
        <v>0</v>
      </c>
      <c r="N236" s="502">
        <f t="shared" si="22"/>
        <v>0</v>
      </c>
      <c r="O236" s="498"/>
      <c r="P236" s="497" t="str">
        <f>IF(O236="","Fixed",VLOOKUP(O236,'5.1.2 CPA Formulae'!$B$9:$E$19,2,FALSE))</f>
        <v>Fixed</v>
      </c>
    </row>
    <row r="237" spans="1:16" s="424" customFormat="1" ht="24.95" customHeight="1" x14ac:dyDescent="0.2">
      <c r="A237" s="496">
        <v>220</v>
      </c>
      <c r="B237" s="507" t="s">
        <v>577</v>
      </c>
      <c r="C237" s="501" t="s">
        <v>358</v>
      </c>
      <c r="D237" s="501">
        <v>1</v>
      </c>
      <c r="E237" s="498"/>
      <c r="F237" s="502">
        <f t="shared" si="23"/>
        <v>0</v>
      </c>
      <c r="G237" s="503" t="s">
        <v>211</v>
      </c>
      <c r="H237" s="504">
        <f>IF(G237&lt;&gt;"",VLOOKUP(G237,'5.1.4 Exchange Rates'!$C$23:$D$37,2,FALSE),"")</f>
        <v>1</v>
      </c>
      <c r="I237" s="498"/>
      <c r="J237" s="505">
        <f t="shared" si="24"/>
        <v>0</v>
      </c>
      <c r="K237" s="505">
        <f t="shared" si="25"/>
        <v>0</v>
      </c>
      <c r="L237" s="497">
        <f t="shared" si="21"/>
        <v>0</v>
      </c>
      <c r="M237" s="498">
        <f t="shared" si="26"/>
        <v>0</v>
      </c>
      <c r="N237" s="502">
        <f t="shared" si="22"/>
        <v>0</v>
      </c>
      <c r="O237" s="498"/>
      <c r="P237" s="497" t="str">
        <f>IF(O237="","Fixed",VLOOKUP(O237,'5.1.2 CPA Formulae'!$B$9:$E$19,2,FALSE))</f>
        <v>Fixed</v>
      </c>
    </row>
    <row r="238" spans="1:16" s="424" customFormat="1" ht="24.95" customHeight="1" x14ac:dyDescent="0.2">
      <c r="A238" s="496">
        <v>221</v>
      </c>
      <c r="B238" s="507" t="s">
        <v>578</v>
      </c>
      <c r="C238" s="501" t="s">
        <v>358</v>
      </c>
      <c r="D238" s="501">
        <v>1</v>
      </c>
      <c r="E238" s="498"/>
      <c r="F238" s="502">
        <f t="shared" si="23"/>
        <v>0</v>
      </c>
      <c r="G238" s="503" t="s">
        <v>211</v>
      </c>
      <c r="H238" s="504">
        <f>IF(G238&lt;&gt;"",VLOOKUP(G238,'5.1.4 Exchange Rates'!$C$23:$D$37,2,FALSE),"")</f>
        <v>1</v>
      </c>
      <c r="I238" s="498"/>
      <c r="J238" s="505">
        <f t="shared" si="24"/>
        <v>0</v>
      </c>
      <c r="K238" s="505">
        <f t="shared" si="25"/>
        <v>0</v>
      </c>
      <c r="L238" s="497">
        <f t="shared" si="21"/>
        <v>0</v>
      </c>
      <c r="M238" s="498">
        <f t="shared" si="26"/>
        <v>0</v>
      </c>
      <c r="N238" s="502">
        <f t="shared" si="22"/>
        <v>0</v>
      </c>
      <c r="O238" s="498"/>
      <c r="P238" s="497" t="str">
        <f>IF(O238="","Fixed",VLOOKUP(O238,'5.1.2 CPA Formulae'!$B$9:$E$19,2,FALSE))</f>
        <v>Fixed</v>
      </c>
    </row>
    <row r="239" spans="1:16" s="424" customFormat="1" ht="24.95" customHeight="1" x14ac:dyDescent="0.2">
      <c r="A239" s="496">
        <v>222</v>
      </c>
      <c r="B239" s="507" t="s">
        <v>579</v>
      </c>
      <c r="C239" s="501" t="s">
        <v>358</v>
      </c>
      <c r="D239" s="501">
        <v>1</v>
      </c>
      <c r="E239" s="498"/>
      <c r="F239" s="502">
        <f t="shared" si="23"/>
        <v>0</v>
      </c>
      <c r="G239" s="503" t="s">
        <v>211</v>
      </c>
      <c r="H239" s="504">
        <f>IF(G239&lt;&gt;"",VLOOKUP(G239,'5.1.4 Exchange Rates'!$C$23:$D$37,2,FALSE),"")</f>
        <v>1</v>
      </c>
      <c r="I239" s="498"/>
      <c r="J239" s="505">
        <f t="shared" si="24"/>
        <v>0</v>
      </c>
      <c r="K239" s="505">
        <f t="shared" si="25"/>
        <v>0</v>
      </c>
      <c r="L239" s="497">
        <f t="shared" si="21"/>
        <v>0</v>
      </c>
      <c r="M239" s="498">
        <f t="shared" si="26"/>
        <v>0</v>
      </c>
      <c r="N239" s="502">
        <f t="shared" si="22"/>
        <v>0</v>
      </c>
      <c r="O239" s="498"/>
      <c r="P239" s="497" t="str">
        <f>IF(O239="","Fixed",VLOOKUP(O239,'5.1.2 CPA Formulae'!$B$9:$E$19,2,FALSE))</f>
        <v>Fixed</v>
      </c>
    </row>
    <row r="240" spans="1:16" s="424" customFormat="1" ht="24.95" customHeight="1" x14ac:dyDescent="0.2">
      <c r="A240" s="496">
        <v>223</v>
      </c>
      <c r="B240" s="507" t="s">
        <v>580</v>
      </c>
      <c r="C240" s="501" t="s">
        <v>358</v>
      </c>
      <c r="D240" s="501">
        <v>1</v>
      </c>
      <c r="E240" s="498"/>
      <c r="F240" s="502">
        <f t="shared" si="23"/>
        <v>0</v>
      </c>
      <c r="G240" s="503" t="s">
        <v>211</v>
      </c>
      <c r="H240" s="504">
        <f>IF(G240&lt;&gt;"",VLOOKUP(G240,'5.1.4 Exchange Rates'!$C$23:$D$37,2,FALSE),"")</f>
        <v>1</v>
      </c>
      <c r="I240" s="498"/>
      <c r="J240" s="505">
        <f t="shared" si="24"/>
        <v>0</v>
      </c>
      <c r="K240" s="505">
        <f t="shared" si="25"/>
        <v>0</v>
      </c>
      <c r="L240" s="497">
        <f t="shared" ref="L240:L303" si="27">K240+F240</f>
        <v>0</v>
      </c>
      <c r="M240" s="498">
        <f t="shared" si="26"/>
        <v>0</v>
      </c>
      <c r="N240" s="502">
        <f t="shared" ref="N240:N303" si="28">L240+M240</f>
        <v>0</v>
      </c>
      <c r="O240" s="498"/>
      <c r="P240" s="497" t="str">
        <f>IF(O240="","Fixed",VLOOKUP(O240,'5.1.2 CPA Formulae'!$B$9:$E$19,2,FALSE))</f>
        <v>Fixed</v>
      </c>
    </row>
    <row r="241" spans="1:16" s="424" customFormat="1" ht="24.95" customHeight="1" x14ac:dyDescent="0.2">
      <c r="A241" s="496">
        <v>224</v>
      </c>
      <c r="B241" s="507" t="s">
        <v>581</v>
      </c>
      <c r="C241" s="501" t="s">
        <v>358</v>
      </c>
      <c r="D241" s="501">
        <v>1</v>
      </c>
      <c r="E241" s="498"/>
      <c r="F241" s="502">
        <f t="shared" si="23"/>
        <v>0</v>
      </c>
      <c r="G241" s="503" t="s">
        <v>211</v>
      </c>
      <c r="H241" s="504">
        <f>IF(G241&lt;&gt;"",VLOOKUP(G241,'5.1.4 Exchange Rates'!$C$23:$D$37,2,FALSE),"")</f>
        <v>1</v>
      </c>
      <c r="I241" s="498"/>
      <c r="J241" s="505">
        <f t="shared" si="24"/>
        <v>0</v>
      </c>
      <c r="K241" s="505">
        <f t="shared" si="25"/>
        <v>0</v>
      </c>
      <c r="L241" s="497">
        <f t="shared" si="27"/>
        <v>0</v>
      </c>
      <c r="M241" s="498">
        <f t="shared" si="26"/>
        <v>0</v>
      </c>
      <c r="N241" s="502">
        <f t="shared" si="28"/>
        <v>0</v>
      </c>
      <c r="O241" s="498"/>
      <c r="P241" s="497" t="str">
        <f>IF(O241="","Fixed",VLOOKUP(O241,'5.1.2 CPA Formulae'!$B$9:$E$19,2,FALSE))</f>
        <v>Fixed</v>
      </c>
    </row>
    <row r="242" spans="1:16" s="424" customFormat="1" ht="24.95" customHeight="1" x14ac:dyDescent="0.2">
      <c r="A242" s="496">
        <v>225</v>
      </c>
      <c r="B242" s="507" t="s">
        <v>582</v>
      </c>
      <c r="C242" s="501" t="s">
        <v>358</v>
      </c>
      <c r="D242" s="501">
        <v>1</v>
      </c>
      <c r="E242" s="498"/>
      <c r="F242" s="502">
        <f t="shared" si="23"/>
        <v>0</v>
      </c>
      <c r="G242" s="503" t="s">
        <v>211</v>
      </c>
      <c r="H242" s="504">
        <f>IF(G242&lt;&gt;"",VLOOKUP(G242,'5.1.4 Exchange Rates'!$C$23:$D$37,2,FALSE),"")</f>
        <v>1</v>
      </c>
      <c r="I242" s="498"/>
      <c r="J242" s="505">
        <f t="shared" si="24"/>
        <v>0</v>
      </c>
      <c r="K242" s="505">
        <f t="shared" si="25"/>
        <v>0</v>
      </c>
      <c r="L242" s="497">
        <f t="shared" si="27"/>
        <v>0</v>
      </c>
      <c r="M242" s="498">
        <f t="shared" si="26"/>
        <v>0</v>
      </c>
      <c r="N242" s="502">
        <f t="shared" si="28"/>
        <v>0</v>
      </c>
      <c r="O242" s="498"/>
      <c r="P242" s="497" t="str">
        <f>IF(O242="","Fixed",VLOOKUP(O242,'5.1.2 CPA Formulae'!$B$9:$E$19,2,FALSE))</f>
        <v>Fixed</v>
      </c>
    </row>
    <row r="243" spans="1:16" s="424" customFormat="1" ht="24.95" customHeight="1" x14ac:dyDescent="0.2">
      <c r="A243" s="496">
        <v>226</v>
      </c>
      <c r="B243" s="507" t="s">
        <v>583</v>
      </c>
      <c r="C243" s="501" t="s">
        <v>358</v>
      </c>
      <c r="D243" s="501">
        <v>1</v>
      </c>
      <c r="E243" s="498"/>
      <c r="F243" s="502">
        <f t="shared" ref="F243:F306" si="29">E243*D243</f>
        <v>0</v>
      </c>
      <c r="G243" s="503" t="s">
        <v>211</v>
      </c>
      <c r="H243" s="504">
        <f>IF(G243&lt;&gt;"",VLOOKUP(G243,'5.1.4 Exchange Rates'!$C$23:$D$37,2,FALSE),"")</f>
        <v>1</v>
      </c>
      <c r="I243" s="498"/>
      <c r="J243" s="505">
        <f t="shared" ref="J243:J306" si="30">D243*I243</f>
        <v>0</v>
      </c>
      <c r="K243" s="505">
        <f t="shared" ref="K243:K306" si="31">D243*H243*I243</f>
        <v>0</v>
      </c>
      <c r="L243" s="497">
        <f t="shared" si="27"/>
        <v>0</v>
      </c>
      <c r="M243" s="498">
        <f t="shared" ref="M243:M306" si="32">L243*15%</f>
        <v>0</v>
      </c>
      <c r="N243" s="502">
        <f t="shared" si="28"/>
        <v>0</v>
      </c>
      <c r="O243" s="498"/>
      <c r="P243" s="497" t="str">
        <f>IF(O243="","Fixed",VLOOKUP(O243,'5.1.2 CPA Formulae'!$B$9:$E$19,2,FALSE))</f>
        <v>Fixed</v>
      </c>
    </row>
    <row r="244" spans="1:16" s="424" customFormat="1" ht="24.95" customHeight="1" x14ac:dyDescent="0.2">
      <c r="A244" s="496">
        <v>227</v>
      </c>
      <c r="B244" s="507" t="s">
        <v>584</v>
      </c>
      <c r="C244" s="501" t="s">
        <v>358</v>
      </c>
      <c r="D244" s="501">
        <v>1</v>
      </c>
      <c r="E244" s="498"/>
      <c r="F244" s="502">
        <f t="shared" si="29"/>
        <v>0</v>
      </c>
      <c r="G244" s="503" t="s">
        <v>211</v>
      </c>
      <c r="H244" s="504">
        <f>IF(G244&lt;&gt;"",VLOOKUP(G244,'5.1.4 Exchange Rates'!$C$23:$D$37,2,FALSE),"")</f>
        <v>1</v>
      </c>
      <c r="I244" s="498"/>
      <c r="J244" s="505">
        <f t="shared" si="30"/>
        <v>0</v>
      </c>
      <c r="K244" s="505">
        <f t="shared" si="31"/>
        <v>0</v>
      </c>
      <c r="L244" s="497">
        <f t="shared" si="27"/>
        <v>0</v>
      </c>
      <c r="M244" s="498">
        <f t="shared" si="32"/>
        <v>0</v>
      </c>
      <c r="N244" s="502">
        <f t="shared" si="28"/>
        <v>0</v>
      </c>
      <c r="O244" s="498"/>
      <c r="P244" s="497" t="str">
        <f>IF(O244="","Fixed",VLOOKUP(O244,'5.1.2 CPA Formulae'!$B$9:$E$19,2,FALSE))</f>
        <v>Fixed</v>
      </c>
    </row>
    <row r="245" spans="1:16" s="424" customFormat="1" ht="24.95" customHeight="1" x14ac:dyDescent="0.2">
      <c r="A245" s="496">
        <v>228</v>
      </c>
      <c r="B245" s="507" t="s">
        <v>585</v>
      </c>
      <c r="C245" s="501" t="s">
        <v>358</v>
      </c>
      <c r="D245" s="501">
        <v>1</v>
      </c>
      <c r="E245" s="498"/>
      <c r="F245" s="502">
        <f t="shared" si="29"/>
        <v>0</v>
      </c>
      <c r="G245" s="503" t="s">
        <v>211</v>
      </c>
      <c r="H245" s="504">
        <f>IF(G245&lt;&gt;"",VLOOKUP(G245,'5.1.4 Exchange Rates'!$C$23:$D$37,2,FALSE),"")</f>
        <v>1</v>
      </c>
      <c r="I245" s="498"/>
      <c r="J245" s="505">
        <f t="shared" si="30"/>
        <v>0</v>
      </c>
      <c r="K245" s="505">
        <f t="shared" si="31"/>
        <v>0</v>
      </c>
      <c r="L245" s="497">
        <f t="shared" si="27"/>
        <v>0</v>
      </c>
      <c r="M245" s="498">
        <f t="shared" si="32"/>
        <v>0</v>
      </c>
      <c r="N245" s="502">
        <f t="shared" si="28"/>
        <v>0</v>
      </c>
      <c r="O245" s="498"/>
      <c r="P245" s="497" t="str">
        <f>IF(O245="","Fixed",VLOOKUP(O245,'5.1.2 CPA Formulae'!$B$9:$E$19,2,FALSE))</f>
        <v>Fixed</v>
      </c>
    </row>
    <row r="246" spans="1:16" s="424" customFormat="1" ht="24.95" customHeight="1" x14ac:dyDescent="0.2">
      <c r="A246" s="496">
        <v>229</v>
      </c>
      <c r="B246" s="507" t="s">
        <v>586</v>
      </c>
      <c r="C246" s="501" t="s">
        <v>358</v>
      </c>
      <c r="D246" s="501">
        <v>1</v>
      </c>
      <c r="E246" s="498"/>
      <c r="F246" s="502">
        <f t="shared" si="29"/>
        <v>0</v>
      </c>
      <c r="G246" s="503" t="s">
        <v>211</v>
      </c>
      <c r="H246" s="504">
        <f>IF(G246&lt;&gt;"",VLOOKUP(G246,'5.1.4 Exchange Rates'!$C$23:$D$37,2,FALSE),"")</f>
        <v>1</v>
      </c>
      <c r="I246" s="498"/>
      <c r="J246" s="505">
        <f t="shared" si="30"/>
        <v>0</v>
      </c>
      <c r="K246" s="505">
        <f t="shared" si="31"/>
        <v>0</v>
      </c>
      <c r="L246" s="497">
        <f t="shared" si="27"/>
        <v>0</v>
      </c>
      <c r="M246" s="498">
        <f t="shared" si="32"/>
        <v>0</v>
      </c>
      <c r="N246" s="502">
        <f t="shared" si="28"/>
        <v>0</v>
      </c>
      <c r="O246" s="498"/>
      <c r="P246" s="497" t="str">
        <f>IF(O246="","Fixed",VLOOKUP(O246,'5.1.2 CPA Formulae'!$B$9:$E$19,2,FALSE))</f>
        <v>Fixed</v>
      </c>
    </row>
    <row r="247" spans="1:16" s="424" customFormat="1" ht="24.95" customHeight="1" x14ac:dyDescent="0.2">
      <c r="A247" s="496">
        <v>230</v>
      </c>
      <c r="B247" s="507" t="s">
        <v>587</v>
      </c>
      <c r="C247" s="501" t="s">
        <v>358</v>
      </c>
      <c r="D247" s="501">
        <v>1</v>
      </c>
      <c r="E247" s="498"/>
      <c r="F247" s="502">
        <f t="shared" si="29"/>
        <v>0</v>
      </c>
      <c r="G247" s="503" t="s">
        <v>211</v>
      </c>
      <c r="H247" s="504">
        <f>IF(G247&lt;&gt;"",VLOOKUP(G247,'5.1.4 Exchange Rates'!$C$23:$D$37,2,FALSE),"")</f>
        <v>1</v>
      </c>
      <c r="I247" s="498"/>
      <c r="J247" s="505">
        <f t="shared" si="30"/>
        <v>0</v>
      </c>
      <c r="K247" s="505">
        <f t="shared" si="31"/>
        <v>0</v>
      </c>
      <c r="L247" s="497">
        <f t="shared" si="27"/>
        <v>0</v>
      </c>
      <c r="M247" s="498">
        <f t="shared" si="32"/>
        <v>0</v>
      </c>
      <c r="N247" s="502">
        <f t="shared" si="28"/>
        <v>0</v>
      </c>
      <c r="O247" s="498"/>
      <c r="P247" s="497" t="str">
        <f>IF(O247="","Fixed",VLOOKUP(O247,'5.1.2 CPA Formulae'!$B$9:$E$19,2,FALSE))</f>
        <v>Fixed</v>
      </c>
    </row>
    <row r="248" spans="1:16" s="424" customFormat="1" ht="24.95" customHeight="1" x14ac:dyDescent="0.2">
      <c r="A248" s="496">
        <v>231</v>
      </c>
      <c r="B248" s="507" t="s">
        <v>588</v>
      </c>
      <c r="C248" s="501" t="s">
        <v>358</v>
      </c>
      <c r="D248" s="501">
        <v>1</v>
      </c>
      <c r="E248" s="498"/>
      <c r="F248" s="502">
        <f t="shared" si="29"/>
        <v>0</v>
      </c>
      <c r="G248" s="503" t="s">
        <v>211</v>
      </c>
      <c r="H248" s="504">
        <f>IF(G248&lt;&gt;"",VLOOKUP(G248,'5.1.4 Exchange Rates'!$C$23:$D$37,2,FALSE),"")</f>
        <v>1</v>
      </c>
      <c r="I248" s="498"/>
      <c r="J248" s="505">
        <f t="shared" si="30"/>
        <v>0</v>
      </c>
      <c r="K248" s="505">
        <f t="shared" si="31"/>
        <v>0</v>
      </c>
      <c r="L248" s="497">
        <f t="shared" si="27"/>
        <v>0</v>
      </c>
      <c r="M248" s="498">
        <f t="shared" si="32"/>
        <v>0</v>
      </c>
      <c r="N248" s="502">
        <f t="shared" si="28"/>
        <v>0</v>
      </c>
      <c r="O248" s="498"/>
      <c r="P248" s="497" t="str">
        <f>IF(O248="","Fixed",VLOOKUP(O248,'5.1.2 CPA Formulae'!$B$9:$E$19,2,FALSE))</f>
        <v>Fixed</v>
      </c>
    </row>
    <row r="249" spans="1:16" s="424" customFormat="1" ht="24.95" customHeight="1" x14ac:dyDescent="0.2">
      <c r="A249" s="496">
        <v>232</v>
      </c>
      <c r="B249" s="507" t="s">
        <v>589</v>
      </c>
      <c r="C249" s="501" t="s">
        <v>358</v>
      </c>
      <c r="D249" s="501">
        <v>1</v>
      </c>
      <c r="E249" s="498"/>
      <c r="F249" s="502">
        <f t="shared" si="29"/>
        <v>0</v>
      </c>
      <c r="G249" s="503" t="s">
        <v>211</v>
      </c>
      <c r="H249" s="504">
        <f>IF(G249&lt;&gt;"",VLOOKUP(G249,'5.1.4 Exchange Rates'!$C$23:$D$37,2,FALSE),"")</f>
        <v>1</v>
      </c>
      <c r="I249" s="498"/>
      <c r="J249" s="505">
        <f t="shared" si="30"/>
        <v>0</v>
      </c>
      <c r="K249" s="505">
        <f t="shared" si="31"/>
        <v>0</v>
      </c>
      <c r="L249" s="497">
        <f t="shared" si="27"/>
        <v>0</v>
      </c>
      <c r="M249" s="498">
        <f t="shared" si="32"/>
        <v>0</v>
      </c>
      <c r="N249" s="502">
        <f t="shared" si="28"/>
        <v>0</v>
      </c>
      <c r="O249" s="498"/>
      <c r="P249" s="497" t="str">
        <f>IF(O249="","Fixed",VLOOKUP(O249,'5.1.2 CPA Formulae'!$B$9:$E$19,2,FALSE))</f>
        <v>Fixed</v>
      </c>
    </row>
    <row r="250" spans="1:16" s="424" customFormat="1" ht="24.95" customHeight="1" x14ac:dyDescent="0.2">
      <c r="A250" s="496">
        <v>233</v>
      </c>
      <c r="B250" s="507" t="s">
        <v>590</v>
      </c>
      <c r="C250" s="501" t="s">
        <v>358</v>
      </c>
      <c r="D250" s="501">
        <v>1</v>
      </c>
      <c r="E250" s="498"/>
      <c r="F250" s="502">
        <f t="shared" si="29"/>
        <v>0</v>
      </c>
      <c r="G250" s="503" t="s">
        <v>211</v>
      </c>
      <c r="H250" s="504">
        <f>IF(G250&lt;&gt;"",VLOOKUP(G250,'5.1.4 Exchange Rates'!$C$23:$D$37,2,FALSE),"")</f>
        <v>1</v>
      </c>
      <c r="I250" s="498"/>
      <c r="J250" s="505">
        <f t="shared" si="30"/>
        <v>0</v>
      </c>
      <c r="K250" s="505">
        <f t="shared" si="31"/>
        <v>0</v>
      </c>
      <c r="L250" s="497">
        <f t="shared" si="27"/>
        <v>0</v>
      </c>
      <c r="M250" s="498">
        <f t="shared" si="32"/>
        <v>0</v>
      </c>
      <c r="N250" s="502">
        <f t="shared" si="28"/>
        <v>0</v>
      </c>
      <c r="O250" s="498"/>
      <c r="P250" s="497" t="str">
        <f>IF(O250="","Fixed",VLOOKUP(O250,'5.1.2 CPA Formulae'!$B$9:$E$19,2,FALSE))</f>
        <v>Fixed</v>
      </c>
    </row>
    <row r="251" spans="1:16" s="424" customFormat="1" ht="24.95" customHeight="1" x14ac:dyDescent="0.2">
      <c r="A251" s="496">
        <v>234</v>
      </c>
      <c r="B251" s="507" t="s">
        <v>591</v>
      </c>
      <c r="C251" s="501" t="s">
        <v>358</v>
      </c>
      <c r="D251" s="501">
        <v>1</v>
      </c>
      <c r="E251" s="498"/>
      <c r="F251" s="502">
        <f t="shared" si="29"/>
        <v>0</v>
      </c>
      <c r="G251" s="503" t="s">
        <v>211</v>
      </c>
      <c r="H251" s="504">
        <f>IF(G251&lt;&gt;"",VLOOKUP(G251,'5.1.4 Exchange Rates'!$C$23:$D$37,2,FALSE),"")</f>
        <v>1</v>
      </c>
      <c r="I251" s="498"/>
      <c r="J251" s="505">
        <f t="shared" si="30"/>
        <v>0</v>
      </c>
      <c r="K251" s="505">
        <f t="shared" si="31"/>
        <v>0</v>
      </c>
      <c r="L251" s="497">
        <f t="shared" si="27"/>
        <v>0</v>
      </c>
      <c r="M251" s="498">
        <f t="shared" si="32"/>
        <v>0</v>
      </c>
      <c r="N251" s="502">
        <f t="shared" si="28"/>
        <v>0</v>
      </c>
      <c r="O251" s="498"/>
      <c r="P251" s="497" t="str">
        <f>IF(O251="","Fixed",VLOOKUP(O251,'5.1.2 CPA Formulae'!$B$9:$E$19,2,FALSE))</f>
        <v>Fixed</v>
      </c>
    </row>
    <row r="252" spans="1:16" s="424" customFormat="1" ht="24.95" customHeight="1" x14ac:dyDescent="0.2">
      <c r="A252" s="496">
        <v>235</v>
      </c>
      <c r="B252" s="507" t="s">
        <v>592</v>
      </c>
      <c r="C252" s="501" t="s">
        <v>358</v>
      </c>
      <c r="D252" s="501">
        <v>1</v>
      </c>
      <c r="E252" s="498"/>
      <c r="F252" s="502">
        <f t="shared" si="29"/>
        <v>0</v>
      </c>
      <c r="G252" s="503" t="s">
        <v>211</v>
      </c>
      <c r="H252" s="504">
        <f>IF(G252&lt;&gt;"",VLOOKUP(G252,'5.1.4 Exchange Rates'!$C$23:$D$37,2,FALSE),"")</f>
        <v>1</v>
      </c>
      <c r="I252" s="498"/>
      <c r="J252" s="505">
        <f t="shared" si="30"/>
        <v>0</v>
      </c>
      <c r="K252" s="505">
        <f t="shared" si="31"/>
        <v>0</v>
      </c>
      <c r="L252" s="497">
        <f t="shared" si="27"/>
        <v>0</v>
      </c>
      <c r="M252" s="498">
        <f t="shared" si="32"/>
        <v>0</v>
      </c>
      <c r="N252" s="502">
        <f t="shared" si="28"/>
        <v>0</v>
      </c>
      <c r="O252" s="498"/>
      <c r="P252" s="497" t="str">
        <f>IF(O252="","Fixed",VLOOKUP(O252,'5.1.2 CPA Formulae'!$B$9:$E$19,2,FALSE))</f>
        <v>Fixed</v>
      </c>
    </row>
    <row r="253" spans="1:16" s="424" customFormat="1" ht="24.95" customHeight="1" x14ac:dyDescent="0.2">
      <c r="A253" s="496">
        <v>236</v>
      </c>
      <c r="B253" s="507" t="s">
        <v>593</v>
      </c>
      <c r="C253" s="501" t="s">
        <v>358</v>
      </c>
      <c r="D253" s="501">
        <v>1</v>
      </c>
      <c r="E253" s="498"/>
      <c r="F253" s="502">
        <f t="shared" si="29"/>
        <v>0</v>
      </c>
      <c r="G253" s="503" t="s">
        <v>211</v>
      </c>
      <c r="H253" s="504">
        <f>IF(G253&lt;&gt;"",VLOOKUP(G253,'5.1.4 Exchange Rates'!$C$23:$D$37,2,FALSE),"")</f>
        <v>1</v>
      </c>
      <c r="I253" s="498"/>
      <c r="J253" s="505">
        <f t="shared" si="30"/>
        <v>0</v>
      </c>
      <c r="K253" s="505">
        <f t="shared" si="31"/>
        <v>0</v>
      </c>
      <c r="L253" s="497">
        <f t="shared" si="27"/>
        <v>0</v>
      </c>
      <c r="M253" s="498">
        <f t="shared" si="32"/>
        <v>0</v>
      </c>
      <c r="N253" s="502">
        <f t="shared" si="28"/>
        <v>0</v>
      </c>
      <c r="O253" s="498"/>
      <c r="P253" s="497" t="str">
        <f>IF(O253="","Fixed",VLOOKUP(O253,'5.1.2 CPA Formulae'!$B$9:$E$19,2,FALSE))</f>
        <v>Fixed</v>
      </c>
    </row>
    <row r="254" spans="1:16" s="424" customFormat="1" ht="24.95" customHeight="1" x14ac:dyDescent="0.2">
      <c r="A254" s="496">
        <v>237</v>
      </c>
      <c r="B254" s="507" t="s">
        <v>594</v>
      </c>
      <c r="C254" s="501" t="s">
        <v>358</v>
      </c>
      <c r="D254" s="501">
        <v>1</v>
      </c>
      <c r="E254" s="498"/>
      <c r="F254" s="502">
        <f t="shared" si="29"/>
        <v>0</v>
      </c>
      <c r="G254" s="503" t="s">
        <v>211</v>
      </c>
      <c r="H254" s="504">
        <f>IF(G254&lt;&gt;"",VLOOKUP(G254,'5.1.4 Exchange Rates'!$C$23:$D$37,2,FALSE),"")</f>
        <v>1</v>
      </c>
      <c r="I254" s="498"/>
      <c r="J254" s="505">
        <f t="shared" si="30"/>
        <v>0</v>
      </c>
      <c r="K254" s="505">
        <f t="shared" si="31"/>
        <v>0</v>
      </c>
      <c r="L254" s="497">
        <f t="shared" si="27"/>
        <v>0</v>
      </c>
      <c r="M254" s="498">
        <f t="shared" si="32"/>
        <v>0</v>
      </c>
      <c r="N254" s="502">
        <f t="shared" si="28"/>
        <v>0</v>
      </c>
      <c r="O254" s="498"/>
      <c r="P254" s="497" t="str">
        <f>IF(O254="","Fixed",VLOOKUP(O254,'5.1.2 CPA Formulae'!$B$9:$E$19,2,FALSE))</f>
        <v>Fixed</v>
      </c>
    </row>
    <row r="255" spans="1:16" s="424" customFormat="1" ht="24.95" customHeight="1" x14ac:dyDescent="0.2">
      <c r="A255" s="496">
        <v>238</v>
      </c>
      <c r="B255" s="507" t="s">
        <v>595</v>
      </c>
      <c r="C255" s="501" t="s">
        <v>358</v>
      </c>
      <c r="D255" s="501">
        <v>1</v>
      </c>
      <c r="E255" s="498"/>
      <c r="F255" s="502">
        <f t="shared" si="29"/>
        <v>0</v>
      </c>
      <c r="G255" s="503" t="s">
        <v>211</v>
      </c>
      <c r="H255" s="504">
        <f>IF(G255&lt;&gt;"",VLOOKUP(G255,'5.1.4 Exchange Rates'!$C$23:$D$37,2,FALSE),"")</f>
        <v>1</v>
      </c>
      <c r="I255" s="498"/>
      <c r="J255" s="505">
        <f t="shared" si="30"/>
        <v>0</v>
      </c>
      <c r="K255" s="505">
        <f t="shared" si="31"/>
        <v>0</v>
      </c>
      <c r="L255" s="497">
        <f t="shared" si="27"/>
        <v>0</v>
      </c>
      <c r="M255" s="498">
        <f t="shared" si="32"/>
        <v>0</v>
      </c>
      <c r="N255" s="502">
        <f t="shared" si="28"/>
        <v>0</v>
      </c>
      <c r="O255" s="498"/>
      <c r="P255" s="497" t="str">
        <f>IF(O255="","Fixed",VLOOKUP(O255,'5.1.2 CPA Formulae'!$B$9:$E$19,2,FALSE))</f>
        <v>Fixed</v>
      </c>
    </row>
    <row r="256" spans="1:16" s="424" customFormat="1" ht="24.95" customHeight="1" x14ac:dyDescent="0.2">
      <c r="A256" s="496">
        <v>239</v>
      </c>
      <c r="B256" s="507" t="s">
        <v>596</v>
      </c>
      <c r="C256" s="501" t="s">
        <v>358</v>
      </c>
      <c r="D256" s="501">
        <v>1</v>
      </c>
      <c r="E256" s="498"/>
      <c r="F256" s="502">
        <f t="shared" si="29"/>
        <v>0</v>
      </c>
      <c r="G256" s="503" t="s">
        <v>211</v>
      </c>
      <c r="H256" s="504">
        <f>IF(G256&lt;&gt;"",VLOOKUP(G256,'5.1.4 Exchange Rates'!$C$23:$D$37,2,FALSE),"")</f>
        <v>1</v>
      </c>
      <c r="I256" s="498"/>
      <c r="J256" s="505">
        <f t="shared" si="30"/>
        <v>0</v>
      </c>
      <c r="K256" s="505">
        <f t="shared" si="31"/>
        <v>0</v>
      </c>
      <c r="L256" s="497">
        <f t="shared" si="27"/>
        <v>0</v>
      </c>
      <c r="M256" s="498">
        <f t="shared" si="32"/>
        <v>0</v>
      </c>
      <c r="N256" s="502">
        <f t="shared" si="28"/>
        <v>0</v>
      </c>
      <c r="O256" s="498"/>
      <c r="P256" s="497" t="str">
        <f>IF(O256="","Fixed",VLOOKUP(O256,'5.1.2 CPA Formulae'!$B$9:$E$19,2,FALSE))</f>
        <v>Fixed</v>
      </c>
    </row>
    <row r="257" spans="1:16" s="424" customFormat="1" ht="24.95" customHeight="1" x14ac:dyDescent="0.2">
      <c r="A257" s="496">
        <v>240</v>
      </c>
      <c r="B257" s="507" t="s">
        <v>597</v>
      </c>
      <c r="C257" s="501" t="s">
        <v>358</v>
      </c>
      <c r="D257" s="501">
        <v>1</v>
      </c>
      <c r="E257" s="498"/>
      <c r="F257" s="502">
        <f t="shared" si="29"/>
        <v>0</v>
      </c>
      <c r="G257" s="503" t="s">
        <v>211</v>
      </c>
      <c r="H257" s="504">
        <f>IF(G257&lt;&gt;"",VLOOKUP(G257,'5.1.4 Exchange Rates'!$C$23:$D$37,2,FALSE),"")</f>
        <v>1</v>
      </c>
      <c r="I257" s="498"/>
      <c r="J257" s="505">
        <f t="shared" si="30"/>
        <v>0</v>
      </c>
      <c r="K257" s="505">
        <f t="shared" si="31"/>
        <v>0</v>
      </c>
      <c r="L257" s="497">
        <f t="shared" si="27"/>
        <v>0</v>
      </c>
      <c r="M257" s="498">
        <f t="shared" si="32"/>
        <v>0</v>
      </c>
      <c r="N257" s="502">
        <f t="shared" si="28"/>
        <v>0</v>
      </c>
      <c r="O257" s="498"/>
      <c r="P257" s="497" t="str">
        <f>IF(O257="","Fixed",VLOOKUP(O257,'5.1.2 CPA Formulae'!$B$9:$E$19,2,FALSE))</f>
        <v>Fixed</v>
      </c>
    </row>
    <row r="258" spans="1:16" s="424" customFormat="1" ht="24.95" customHeight="1" x14ac:dyDescent="0.2">
      <c r="A258" s="496">
        <v>241</v>
      </c>
      <c r="B258" s="507" t="s">
        <v>598</v>
      </c>
      <c r="C258" s="501" t="s">
        <v>358</v>
      </c>
      <c r="D258" s="501">
        <v>1</v>
      </c>
      <c r="E258" s="498"/>
      <c r="F258" s="502">
        <f t="shared" si="29"/>
        <v>0</v>
      </c>
      <c r="G258" s="503" t="s">
        <v>211</v>
      </c>
      <c r="H258" s="504">
        <f>IF(G258&lt;&gt;"",VLOOKUP(G258,'5.1.4 Exchange Rates'!$C$23:$D$37,2,FALSE),"")</f>
        <v>1</v>
      </c>
      <c r="I258" s="498"/>
      <c r="J258" s="505">
        <f t="shared" si="30"/>
        <v>0</v>
      </c>
      <c r="K258" s="505">
        <f t="shared" si="31"/>
        <v>0</v>
      </c>
      <c r="L258" s="497">
        <f t="shared" si="27"/>
        <v>0</v>
      </c>
      <c r="M258" s="498">
        <f t="shared" si="32"/>
        <v>0</v>
      </c>
      <c r="N258" s="502">
        <f t="shared" si="28"/>
        <v>0</v>
      </c>
      <c r="O258" s="498"/>
      <c r="P258" s="497" t="str">
        <f>IF(O258="","Fixed",VLOOKUP(O258,'5.1.2 CPA Formulae'!$B$9:$E$19,2,FALSE))</f>
        <v>Fixed</v>
      </c>
    </row>
    <row r="259" spans="1:16" s="424" customFormat="1" ht="24.95" customHeight="1" x14ac:dyDescent="0.2">
      <c r="A259" s="496">
        <v>242</v>
      </c>
      <c r="B259" s="507" t="s">
        <v>599</v>
      </c>
      <c r="C259" s="501" t="s">
        <v>358</v>
      </c>
      <c r="D259" s="501">
        <v>1</v>
      </c>
      <c r="E259" s="498"/>
      <c r="F259" s="502">
        <f t="shared" si="29"/>
        <v>0</v>
      </c>
      <c r="G259" s="503" t="s">
        <v>211</v>
      </c>
      <c r="H259" s="504">
        <f>IF(G259&lt;&gt;"",VLOOKUP(G259,'5.1.4 Exchange Rates'!$C$23:$D$37,2,FALSE),"")</f>
        <v>1</v>
      </c>
      <c r="I259" s="498"/>
      <c r="J259" s="505">
        <f t="shared" si="30"/>
        <v>0</v>
      </c>
      <c r="K259" s="505">
        <f t="shared" si="31"/>
        <v>0</v>
      </c>
      <c r="L259" s="497">
        <f t="shared" si="27"/>
        <v>0</v>
      </c>
      <c r="M259" s="498">
        <f t="shared" si="32"/>
        <v>0</v>
      </c>
      <c r="N259" s="502">
        <f t="shared" si="28"/>
        <v>0</v>
      </c>
      <c r="O259" s="498"/>
      <c r="P259" s="497" t="str">
        <f>IF(O259="","Fixed",VLOOKUP(O259,'5.1.2 CPA Formulae'!$B$9:$E$19,2,FALSE))</f>
        <v>Fixed</v>
      </c>
    </row>
    <row r="260" spans="1:16" s="424" customFormat="1" ht="24.95" customHeight="1" x14ac:dyDescent="0.2">
      <c r="A260" s="496">
        <v>243</v>
      </c>
      <c r="B260" s="507" t="s">
        <v>600</v>
      </c>
      <c r="C260" s="501" t="s">
        <v>358</v>
      </c>
      <c r="D260" s="501">
        <v>1</v>
      </c>
      <c r="E260" s="498"/>
      <c r="F260" s="502">
        <f t="shared" si="29"/>
        <v>0</v>
      </c>
      <c r="G260" s="503" t="s">
        <v>211</v>
      </c>
      <c r="H260" s="504">
        <f>IF(G260&lt;&gt;"",VLOOKUP(G260,'5.1.4 Exchange Rates'!$C$23:$D$37,2,FALSE),"")</f>
        <v>1</v>
      </c>
      <c r="I260" s="498"/>
      <c r="J260" s="505">
        <f t="shared" si="30"/>
        <v>0</v>
      </c>
      <c r="K260" s="505">
        <f t="shared" si="31"/>
        <v>0</v>
      </c>
      <c r="L260" s="497">
        <f t="shared" si="27"/>
        <v>0</v>
      </c>
      <c r="M260" s="498">
        <f t="shared" si="32"/>
        <v>0</v>
      </c>
      <c r="N260" s="502">
        <f t="shared" si="28"/>
        <v>0</v>
      </c>
      <c r="O260" s="498"/>
      <c r="P260" s="497" t="str">
        <f>IF(O260="","Fixed",VLOOKUP(O260,'5.1.2 CPA Formulae'!$B$9:$E$19,2,FALSE))</f>
        <v>Fixed</v>
      </c>
    </row>
    <row r="261" spans="1:16" s="424" customFormat="1" ht="24.95" customHeight="1" x14ac:dyDescent="0.2">
      <c r="A261" s="496">
        <v>244</v>
      </c>
      <c r="B261" s="507" t="s">
        <v>601</v>
      </c>
      <c r="C261" s="501" t="s">
        <v>358</v>
      </c>
      <c r="D261" s="501">
        <v>1</v>
      </c>
      <c r="E261" s="498"/>
      <c r="F261" s="502">
        <f t="shared" si="29"/>
        <v>0</v>
      </c>
      <c r="G261" s="503" t="s">
        <v>211</v>
      </c>
      <c r="H261" s="504">
        <f>IF(G261&lt;&gt;"",VLOOKUP(G261,'5.1.4 Exchange Rates'!$C$23:$D$37,2,FALSE),"")</f>
        <v>1</v>
      </c>
      <c r="I261" s="498"/>
      <c r="J261" s="505">
        <f t="shared" si="30"/>
        <v>0</v>
      </c>
      <c r="K261" s="505">
        <f t="shared" si="31"/>
        <v>0</v>
      </c>
      <c r="L261" s="497">
        <f t="shared" si="27"/>
        <v>0</v>
      </c>
      <c r="M261" s="498">
        <f t="shared" si="32"/>
        <v>0</v>
      </c>
      <c r="N261" s="502">
        <f t="shared" si="28"/>
        <v>0</v>
      </c>
      <c r="O261" s="498"/>
      <c r="P261" s="497" t="str">
        <f>IF(O261="","Fixed",VLOOKUP(O261,'5.1.2 CPA Formulae'!$B$9:$E$19,2,FALSE))</f>
        <v>Fixed</v>
      </c>
    </row>
    <row r="262" spans="1:16" s="424" customFormat="1" ht="24.95" customHeight="1" x14ac:dyDescent="0.2">
      <c r="A262" s="496">
        <v>245</v>
      </c>
      <c r="B262" s="507" t="s">
        <v>602</v>
      </c>
      <c r="C262" s="501" t="s">
        <v>358</v>
      </c>
      <c r="D262" s="501">
        <v>1</v>
      </c>
      <c r="E262" s="498"/>
      <c r="F262" s="502">
        <f t="shared" si="29"/>
        <v>0</v>
      </c>
      <c r="G262" s="503" t="s">
        <v>211</v>
      </c>
      <c r="H262" s="504">
        <f>IF(G262&lt;&gt;"",VLOOKUP(G262,'5.1.4 Exchange Rates'!$C$23:$D$37,2,FALSE),"")</f>
        <v>1</v>
      </c>
      <c r="I262" s="498"/>
      <c r="J262" s="505">
        <f t="shared" si="30"/>
        <v>0</v>
      </c>
      <c r="K262" s="505">
        <f t="shared" si="31"/>
        <v>0</v>
      </c>
      <c r="L262" s="497">
        <f t="shared" si="27"/>
        <v>0</v>
      </c>
      <c r="M262" s="498">
        <f t="shared" si="32"/>
        <v>0</v>
      </c>
      <c r="N262" s="502">
        <f t="shared" si="28"/>
        <v>0</v>
      </c>
      <c r="O262" s="498"/>
      <c r="P262" s="497" t="str">
        <f>IF(O262="","Fixed",VLOOKUP(O262,'5.1.2 CPA Formulae'!$B$9:$E$19,2,FALSE))</f>
        <v>Fixed</v>
      </c>
    </row>
    <row r="263" spans="1:16" s="424" customFormat="1" ht="24.95" customHeight="1" x14ac:dyDescent="0.2">
      <c r="A263" s="496">
        <v>246</v>
      </c>
      <c r="B263" s="507" t="s">
        <v>603</v>
      </c>
      <c r="C263" s="501" t="s">
        <v>358</v>
      </c>
      <c r="D263" s="501">
        <v>1</v>
      </c>
      <c r="E263" s="498"/>
      <c r="F263" s="502">
        <f t="shared" si="29"/>
        <v>0</v>
      </c>
      <c r="G263" s="503" t="s">
        <v>211</v>
      </c>
      <c r="H263" s="504">
        <f>IF(G263&lt;&gt;"",VLOOKUP(G263,'5.1.4 Exchange Rates'!$C$23:$D$37,2,FALSE),"")</f>
        <v>1</v>
      </c>
      <c r="I263" s="498"/>
      <c r="J263" s="505">
        <f t="shared" si="30"/>
        <v>0</v>
      </c>
      <c r="K263" s="505">
        <f t="shared" si="31"/>
        <v>0</v>
      </c>
      <c r="L263" s="497">
        <f t="shared" si="27"/>
        <v>0</v>
      </c>
      <c r="M263" s="498">
        <f t="shared" si="32"/>
        <v>0</v>
      </c>
      <c r="N263" s="502">
        <f t="shared" si="28"/>
        <v>0</v>
      </c>
      <c r="O263" s="498"/>
      <c r="P263" s="497" t="str">
        <f>IF(O263="","Fixed",VLOOKUP(O263,'5.1.2 CPA Formulae'!$B$9:$E$19,2,FALSE))</f>
        <v>Fixed</v>
      </c>
    </row>
    <row r="264" spans="1:16" s="424" customFormat="1" ht="24.95" customHeight="1" x14ac:dyDescent="0.2">
      <c r="A264" s="496">
        <v>247</v>
      </c>
      <c r="B264" s="507" t="s">
        <v>604</v>
      </c>
      <c r="C264" s="501" t="s">
        <v>358</v>
      </c>
      <c r="D264" s="501">
        <v>1</v>
      </c>
      <c r="E264" s="498"/>
      <c r="F264" s="502">
        <f t="shared" si="29"/>
        <v>0</v>
      </c>
      <c r="G264" s="503" t="s">
        <v>211</v>
      </c>
      <c r="H264" s="504">
        <f>IF(G264&lt;&gt;"",VLOOKUP(G264,'5.1.4 Exchange Rates'!$C$23:$D$37,2,FALSE),"")</f>
        <v>1</v>
      </c>
      <c r="I264" s="498"/>
      <c r="J264" s="505">
        <f t="shared" si="30"/>
        <v>0</v>
      </c>
      <c r="K264" s="505">
        <f t="shared" si="31"/>
        <v>0</v>
      </c>
      <c r="L264" s="497">
        <f t="shared" si="27"/>
        <v>0</v>
      </c>
      <c r="M264" s="498">
        <f t="shared" si="32"/>
        <v>0</v>
      </c>
      <c r="N264" s="502">
        <f t="shared" si="28"/>
        <v>0</v>
      </c>
      <c r="O264" s="498"/>
      <c r="P264" s="497" t="str">
        <f>IF(O264="","Fixed",VLOOKUP(O264,'5.1.2 CPA Formulae'!$B$9:$E$19,2,FALSE))</f>
        <v>Fixed</v>
      </c>
    </row>
    <row r="265" spans="1:16" s="424" customFormat="1" ht="24.95" customHeight="1" x14ac:dyDescent="0.2">
      <c r="A265" s="496">
        <v>248</v>
      </c>
      <c r="B265" s="507" t="s">
        <v>605</v>
      </c>
      <c r="C265" s="501" t="s">
        <v>358</v>
      </c>
      <c r="D265" s="501">
        <v>1</v>
      </c>
      <c r="E265" s="498"/>
      <c r="F265" s="502">
        <f t="shared" si="29"/>
        <v>0</v>
      </c>
      <c r="G265" s="503" t="s">
        <v>211</v>
      </c>
      <c r="H265" s="504">
        <f>IF(G265&lt;&gt;"",VLOOKUP(G265,'5.1.4 Exchange Rates'!$C$23:$D$37,2,FALSE),"")</f>
        <v>1</v>
      </c>
      <c r="I265" s="498"/>
      <c r="J265" s="505">
        <f t="shared" si="30"/>
        <v>0</v>
      </c>
      <c r="K265" s="505">
        <f t="shared" si="31"/>
        <v>0</v>
      </c>
      <c r="L265" s="497">
        <f t="shared" si="27"/>
        <v>0</v>
      </c>
      <c r="M265" s="498">
        <f t="shared" si="32"/>
        <v>0</v>
      </c>
      <c r="N265" s="502">
        <f t="shared" si="28"/>
        <v>0</v>
      </c>
      <c r="O265" s="498"/>
      <c r="P265" s="497" t="str">
        <f>IF(O265="","Fixed",VLOOKUP(O265,'5.1.2 CPA Formulae'!$B$9:$E$19,2,FALSE))</f>
        <v>Fixed</v>
      </c>
    </row>
    <row r="266" spans="1:16" s="424" customFormat="1" ht="24.95" customHeight="1" x14ac:dyDescent="0.2">
      <c r="A266" s="496">
        <v>249</v>
      </c>
      <c r="B266" s="507" t="s">
        <v>606</v>
      </c>
      <c r="C266" s="501" t="s">
        <v>358</v>
      </c>
      <c r="D266" s="501">
        <v>1</v>
      </c>
      <c r="E266" s="498"/>
      <c r="F266" s="502">
        <f t="shared" si="29"/>
        <v>0</v>
      </c>
      <c r="G266" s="503" t="s">
        <v>211</v>
      </c>
      <c r="H266" s="504">
        <f>IF(G266&lt;&gt;"",VLOOKUP(G266,'5.1.4 Exchange Rates'!$C$23:$D$37,2,FALSE),"")</f>
        <v>1</v>
      </c>
      <c r="I266" s="498"/>
      <c r="J266" s="505">
        <f t="shared" si="30"/>
        <v>0</v>
      </c>
      <c r="K266" s="505">
        <f t="shared" si="31"/>
        <v>0</v>
      </c>
      <c r="L266" s="497">
        <f t="shared" si="27"/>
        <v>0</v>
      </c>
      <c r="M266" s="498">
        <f t="shared" si="32"/>
        <v>0</v>
      </c>
      <c r="N266" s="502">
        <f t="shared" si="28"/>
        <v>0</v>
      </c>
      <c r="O266" s="498"/>
      <c r="P266" s="497" t="str">
        <f>IF(O266="","Fixed",VLOOKUP(O266,'5.1.2 CPA Formulae'!$B$9:$E$19,2,FALSE))</f>
        <v>Fixed</v>
      </c>
    </row>
    <row r="267" spans="1:16" s="424" customFormat="1" ht="24.95" customHeight="1" x14ac:dyDescent="0.2">
      <c r="A267" s="496">
        <v>250</v>
      </c>
      <c r="B267" s="507" t="s">
        <v>607</v>
      </c>
      <c r="C267" s="501" t="s">
        <v>358</v>
      </c>
      <c r="D267" s="501">
        <v>1</v>
      </c>
      <c r="E267" s="498"/>
      <c r="F267" s="502">
        <f t="shared" si="29"/>
        <v>0</v>
      </c>
      <c r="G267" s="503" t="s">
        <v>211</v>
      </c>
      <c r="H267" s="504">
        <f>IF(G267&lt;&gt;"",VLOOKUP(G267,'5.1.4 Exchange Rates'!$C$23:$D$37,2,FALSE),"")</f>
        <v>1</v>
      </c>
      <c r="I267" s="498"/>
      <c r="J267" s="505">
        <f t="shared" si="30"/>
        <v>0</v>
      </c>
      <c r="K267" s="505">
        <f t="shared" si="31"/>
        <v>0</v>
      </c>
      <c r="L267" s="497">
        <f t="shared" si="27"/>
        <v>0</v>
      </c>
      <c r="M267" s="498">
        <f t="shared" si="32"/>
        <v>0</v>
      </c>
      <c r="N267" s="502">
        <f t="shared" si="28"/>
        <v>0</v>
      </c>
      <c r="O267" s="498"/>
      <c r="P267" s="497" t="str">
        <f>IF(O267="","Fixed",VLOOKUP(O267,'5.1.2 CPA Formulae'!$B$9:$E$19,2,FALSE))</f>
        <v>Fixed</v>
      </c>
    </row>
    <row r="268" spans="1:16" s="424" customFormat="1" ht="24.95" customHeight="1" x14ac:dyDescent="0.2">
      <c r="A268" s="496">
        <v>251</v>
      </c>
      <c r="B268" s="507" t="s">
        <v>608</v>
      </c>
      <c r="C268" s="501" t="s">
        <v>358</v>
      </c>
      <c r="D268" s="501">
        <v>1</v>
      </c>
      <c r="E268" s="498"/>
      <c r="F268" s="502">
        <f t="shared" si="29"/>
        <v>0</v>
      </c>
      <c r="G268" s="503" t="s">
        <v>211</v>
      </c>
      <c r="H268" s="504">
        <f>IF(G268&lt;&gt;"",VLOOKUP(G268,'5.1.4 Exchange Rates'!$C$23:$D$37,2,FALSE),"")</f>
        <v>1</v>
      </c>
      <c r="I268" s="498"/>
      <c r="J268" s="505">
        <f t="shared" si="30"/>
        <v>0</v>
      </c>
      <c r="K268" s="505">
        <f t="shared" si="31"/>
        <v>0</v>
      </c>
      <c r="L268" s="497">
        <f t="shared" si="27"/>
        <v>0</v>
      </c>
      <c r="M268" s="498">
        <f t="shared" si="32"/>
        <v>0</v>
      </c>
      <c r="N268" s="502">
        <f t="shared" si="28"/>
        <v>0</v>
      </c>
      <c r="O268" s="498"/>
      <c r="P268" s="497" t="str">
        <f>IF(O268="","Fixed",VLOOKUP(O268,'5.1.2 CPA Formulae'!$B$9:$E$19,2,FALSE))</f>
        <v>Fixed</v>
      </c>
    </row>
    <row r="269" spans="1:16" s="424" customFormat="1" ht="24.95" customHeight="1" x14ac:dyDescent="0.2">
      <c r="A269" s="496">
        <v>252</v>
      </c>
      <c r="B269" s="507" t="s">
        <v>609</v>
      </c>
      <c r="C269" s="501" t="s">
        <v>358</v>
      </c>
      <c r="D269" s="501">
        <v>1</v>
      </c>
      <c r="E269" s="498"/>
      <c r="F269" s="502">
        <f t="shared" si="29"/>
        <v>0</v>
      </c>
      <c r="G269" s="503" t="s">
        <v>211</v>
      </c>
      <c r="H269" s="504">
        <f>IF(G269&lt;&gt;"",VLOOKUP(G269,'5.1.4 Exchange Rates'!$C$23:$D$37,2,FALSE),"")</f>
        <v>1</v>
      </c>
      <c r="I269" s="498"/>
      <c r="J269" s="505">
        <f t="shared" si="30"/>
        <v>0</v>
      </c>
      <c r="K269" s="505">
        <f t="shared" si="31"/>
        <v>0</v>
      </c>
      <c r="L269" s="497">
        <f t="shared" si="27"/>
        <v>0</v>
      </c>
      <c r="M269" s="498">
        <f t="shared" si="32"/>
        <v>0</v>
      </c>
      <c r="N269" s="502">
        <f t="shared" si="28"/>
        <v>0</v>
      </c>
      <c r="O269" s="498"/>
      <c r="P269" s="497" t="str">
        <f>IF(O269="","Fixed",VLOOKUP(O269,'5.1.2 CPA Formulae'!$B$9:$E$19,2,FALSE))</f>
        <v>Fixed</v>
      </c>
    </row>
    <row r="270" spans="1:16" s="424" customFormat="1" ht="24.95" customHeight="1" x14ac:dyDescent="0.2">
      <c r="A270" s="496">
        <v>253</v>
      </c>
      <c r="B270" s="507" t="s">
        <v>610</v>
      </c>
      <c r="C270" s="501" t="s">
        <v>358</v>
      </c>
      <c r="D270" s="501">
        <v>1</v>
      </c>
      <c r="E270" s="498"/>
      <c r="F270" s="502">
        <f t="shared" si="29"/>
        <v>0</v>
      </c>
      <c r="G270" s="503" t="s">
        <v>211</v>
      </c>
      <c r="H270" s="504">
        <f>IF(G270&lt;&gt;"",VLOOKUP(G270,'5.1.4 Exchange Rates'!$C$23:$D$37,2,FALSE),"")</f>
        <v>1</v>
      </c>
      <c r="I270" s="498"/>
      <c r="J270" s="505">
        <f t="shared" si="30"/>
        <v>0</v>
      </c>
      <c r="K270" s="505">
        <f t="shared" si="31"/>
        <v>0</v>
      </c>
      <c r="L270" s="497">
        <f t="shared" si="27"/>
        <v>0</v>
      </c>
      <c r="M270" s="498">
        <f t="shared" si="32"/>
        <v>0</v>
      </c>
      <c r="N270" s="502">
        <f t="shared" si="28"/>
        <v>0</v>
      </c>
      <c r="O270" s="498"/>
      <c r="P270" s="497" t="str">
        <f>IF(O270="","Fixed",VLOOKUP(O270,'5.1.2 CPA Formulae'!$B$9:$E$19,2,FALSE))</f>
        <v>Fixed</v>
      </c>
    </row>
    <row r="271" spans="1:16" s="424" customFormat="1" ht="24.95" customHeight="1" x14ac:dyDescent="0.2">
      <c r="A271" s="496">
        <v>254</v>
      </c>
      <c r="B271" s="507" t="s">
        <v>413</v>
      </c>
      <c r="C271" s="501" t="s">
        <v>358</v>
      </c>
      <c r="D271" s="501">
        <v>1</v>
      </c>
      <c r="E271" s="498"/>
      <c r="F271" s="502">
        <f t="shared" si="29"/>
        <v>0</v>
      </c>
      <c r="G271" s="503" t="s">
        <v>211</v>
      </c>
      <c r="H271" s="504">
        <f>IF(G271&lt;&gt;"",VLOOKUP(G271,'5.1.4 Exchange Rates'!$C$23:$D$37,2,FALSE),"")</f>
        <v>1</v>
      </c>
      <c r="I271" s="498"/>
      <c r="J271" s="505">
        <f t="shared" si="30"/>
        <v>0</v>
      </c>
      <c r="K271" s="505">
        <f t="shared" si="31"/>
        <v>0</v>
      </c>
      <c r="L271" s="497">
        <f t="shared" si="27"/>
        <v>0</v>
      </c>
      <c r="M271" s="498">
        <f t="shared" si="32"/>
        <v>0</v>
      </c>
      <c r="N271" s="502">
        <f t="shared" si="28"/>
        <v>0</v>
      </c>
      <c r="O271" s="498"/>
      <c r="P271" s="497" t="str">
        <f>IF(O271="","Fixed",VLOOKUP(O271,'5.1.2 CPA Formulae'!$B$9:$E$19,2,FALSE))</f>
        <v>Fixed</v>
      </c>
    </row>
    <row r="272" spans="1:16" s="424" customFormat="1" ht="24.95" customHeight="1" x14ac:dyDescent="0.2">
      <c r="A272" s="496">
        <v>255</v>
      </c>
      <c r="B272" s="507" t="s">
        <v>611</v>
      </c>
      <c r="C272" s="501" t="s">
        <v>358</v>
      </c>
      <c r="D272" s="501">
        <v>1</v>
      </c>
      <c r="E272" s="498"/>
      <c r="F272" s="502">
        <f t="shared" si="29"/>
        <v>0</v>
      </c>
      <c r="G272" s="503" t="s">
        <v>211</v>
      </c>
      <c r="H272" s="504">
        <f>IF(G272&lt;&gt;"",VLOOKUP(G272,'5.1.4 Exchange Rates'!$C$23:$D$37,2,FALSE),"")</f>
        <v>1</v>
      </c>
      <c r="I272" s="498"/>
      <c r="J272" s="505">
        <f t="shared" si="30"/>
        <v>0</v>
      </c>
      <c r="K272" s="505">
        <f t="shared" si="31"/>
        <v>0</v>
      </c>
      <c r="L272" s="497">
        <f t="shared" si="27"/>
        <v>0</v>
      </c>
      <c r="M272" s="498">
        <f t="shared" si="32"/>
        <v>0</v>
      </c>
      <c r="N272" s="502">
        <f t="shared" si="28"/>
        <v>0</v>
      </c>
      <c r="O272" s="498"/>
      <c r="P272" s="497" t="str">
        <f>IF(O272="","Fixed",VLOOKUP(O272,'5.1.2 CPA Formulae'!$B$9:$E$19,2,FALSE))</f>
        <v>Fixed</v>
      </c>
    </row>
    <row r="273" spans="1:16" s="424" customFormat="1" ht="24.95" customHeight="1" x14ac:dyDescent="0.2">
      <c r="A273" s="496">
        <v>256</v>
      </c>
      <c r="B273" s="507" t="s">
        <v>612</v>
      </c>
      <c r="C273" s="501" t="s">
        <v>358</v>
      </c>
      <c r="D273" s="501">
        <v>1</v>
      </c>
      <c r="E273" s="498"/>
      <c r="F273" s="502">
        <f t="shared" si="29"/>
        <v>0</v>
      </c>
      <c r="G273" s="503" t="s">
        <v>211</v>
      </c>
      <c r="H273" s="504">
        <f>IF(G273&lt;&gt;"",VLOOKUP(G273,'5.1.4 Exchange Rates'!$C$23:$D$37,2,FALSE),"")</f>
        <v>1</v>
      </c>
      <c r="I273" s="498"/>
      <c r="J273" s="505">
        <f t="shared" si="30"/>
        <v>0</v>
      </c>
      <c r="K273" s="505">
        <f t="shared" si="31"/>
        <v>0</v>
      </c>
      <c r="L273" s="497">
        <f t="shared" si="27"/>
        <v>0</v>
      </c>
      <c r="M273" s="498">
        <f t="shared" si="32"/>
        <v>0</v>
      </c>
      <c r="N273" s="502">
        <f t="shared" si="28"/>
        <v>0</v>
      </c>
      <c r="O273" s="498"/>
      <c r="P273" s="497" t="str">
        <f>IF(O273="","Fixed",VLOOKUP(O273,'5.1.2 CPA Formulae'!$B$9:$E$19,2,FALSE))</f>
        <v>Fixed</v>
      </c>
    </row>
    <row r="274" spans="1:16" s="424" customFormat="1" ht="24.95" customHeight="1" x14ac:dyDescent="0.2">
      <c r="A274" s="496">
        <v>257</v>
      </c>
      <c r="B274" s="507" t="s">
        <v>613</v>
      </c>
      <c r="C274" s="501" t="s">
        <v>358</v>
      </c>
      <c r="D274" s="501">
        <v>1</v>
      </c>
      <c r="E274" s="498"/>
      <c r="F274" s="502">
        <f t="shared" si="29"/>
        <v>0</v>
      </c>
      <c r="G274" s="503" t="s">
        <v>211</v>
      </c>
      <c r="H274" s="504">
        <f>IF(G274&lt;&gt;"",VLOOKUP(G274,'5.1.4 Exchange Rates'!$C$23:$D$37,2,FALSE),"")</f>
        <v>1</v>
      </c>
      <c r="I274" s="498"/>
      <c r="J274" s="505">
        <f t="shared" si="30"/>
        <v>0</v>
      </c>
      <c r="K274" s="505">
        <f t="shared" si="31"/>
        <v>0</v>
      </c>
      <c r="L274" s="497">
        <f t="shared" si="27"/>
        <v>0</v>
      </c>
      <c r="M274" s="498">
        <f t="shared" si="32"/>
        <v>0</v>
      </c>
      <c r="N274" s="502">
        <f t="shared" si="28"/>
        <v>0</v>
      </c>
      <c r="O274" s="498"/>
      <c r="P274" s="497" t="str">
        <f>IF(O274="","Fixed",VLOOKUP(O274,'5.1.2 CPA Formulae'!$B$9:$E$19,2,FALSE))</f>
        <v>Fixed</v>
      </c>
    </row>
    <row r="275" spans="1:16" s="424" customFormat="1" ht="24.95" customHeight="1" x14ac:dyDescent="0.2">
      <c r="A275" s="496">
        <v>258</v>
      </c>
      <c r="B275" s="507" t="s">
        <v>511</v>
      </c>
      <c r="C275" s="501" t="s">
        <v>358</v>
      </c>
      <c r="D275" s="501">
        <v>1</v>
      </c>
      <c r="E275" s="498"/>
      <c r="F275" s="502">
        <f t="shared" si="29"/>
        <v>0</v>
      </c>
      <c r="G275" s="503" t="s">
        <v>211</v>
      </c>
      <c r="H275" s="504">
        <f>IF(G275&lt;&gt;"",VLOOKUP(G275,'5.1.4 Exchange Rates'!$C$23:$D$37,2,FALSE),"")</f>
        <v>1</v>
      </c>
      <c r="I275" s="498"/>
      <c r="J275" s="505">
        <f t="shared" si="30"/>
        <v>0</v>
      </c>
      <c r="K275" s="505">
        <f t="shared" si="31"/>
        <v>0</v>
      </c>
      <c r="L275" s="497">
        <f t="shared" si="27"/>
        <v>0</v>
      </c>
      <c r="M275" s="498">
        <f t="shared" si="32"/>
        <v>0</v>
      </c>
      <c r="N275" s="502">
        <f t="shared" si="28"/>
        <v>0</v>
      </c>
      <c r="O275" s="498"/>
      <c r="P275" s="497" t="str">
        <f>IF(O275="","Fixed",VLOOKUP(O275,'5.1.2 CPA Formulae'!$B$9:$E$19,2,FALSE))</f>
        <v>Fixed</v>
      </c>
    </row>
    <row r="276" spans="1:16" s="424" customFormat="1" ht="24.95" customHeight="1" x14ac:dyDescent="0.2">
      <c r="A276" s="496">
        <v>259</v>
      </c>
      <c r="B276" s="507" t="s">
        <v>614</v>
      </c>
      <c r="C276" s="501" t="s">
        <v>358</v>
      </c>
      <c r="D276" s="501">
        <v>1</v>
      </c>
      <c r="E276" s="498"/>
      <c r="F276" s="502">
        <f t="shared" si="29"/>
        <v>0</v>
      </c>
      <c r="G276" s="503" t="s">
        <v>211</v>
      </c>
      <c r="H276" s="504">
        <f>IF(G276&lt;&gt;"",VLOOKUP(G276,'5.1.4 Exchange Rates'!$C$23:$D$37,2,FALSE),"")</f>
        <v>1</v>
      </c>
      <c r="I276" s="498"/>
      <c r="J276" s="505">
        <f t="shared" si="30"/>
        <v>0</v>
      </c>
      <c r="K276" s="505">
        <f t="shared" si="31"/>
        <v>0</v>
      </c>
      <c r="L276" s="497">
        <f t="shared" si="27"/>
        <v>0</v>
      </c>
      <c r="M276" s="498">
        <f t="shared" si="32"/>
        <v>0</v>
      </c>
      <c r="N276" s="502">
        <f t="shared" si="28"/>
        <v>0</v>
      </c>
      <c r="O276" s="498"/>
      <c r="P276" s="497" t="str">
        <f>IF(O276="","Fixed",VLOOKUP(O276,'5.1.2 CPA Formulae'!$B$9:$E$19,2,FALSE))</f>
        <v>Fixed</v>
      </c>
    </row>
    <row r="277" spans="1:16" s="424" customFormat="1" ht="24.95" customHeight="1" x14ac:dyDescent="0.2">
      <c r="A277" s="496">
        <v>260</v>
      </c>
      <c r="B277" s="507" t="s">
        <v>357</v>
      </c>
      <c r="C277" s="501" t="s">
        <v>358</v>
      </c>
      <c r="D277" s="501">
        <v>1</v>
      </c>
      <c r="E277" s="498"/>
      <c r="F277" s="502">
        <f t="shared" si="29"/>
        <v>0</v>
      </c>
      <c r="G277" s="503" t="s">
        <v>211</v>
      </c>
      <c r="H277" s="504">
        <f>IF(G277&lt;&gt;"",VLOOKUP(G277,'5.1.4 Exchange Rates'!$C$23:$D$37,2,FALSE),"")</f>
        <v>1</v>
      </c>
      <c r="I277" s="498"/>
      <c r="J277" s="505">
        <f t="shared" si="30"/>
        <v>0</v>
      </c>
      <c r="K277" s="505">
        <f t="shared" si="31"/>
        <v>0</v>
      </c>
      <c r="L277" s="497">
        <f t="shared" si="27"/>
        <v>0</v>
      </c>
      <c r="M277" s="498">
        <f t="shared" si="32"/>
        <v>0</v>
      </c>
      <c r="N277" s="502">
        <f t="shared" si="28"/>
        <v>0</v>
      </c>
      <c r="O277" s="498"/>
      <c r="P277" s="497" t="str">
        <f>IF(O277="","Fixed",VLOOKUP(O277,'5.1.2 CPA Formulae'!$B$9:$E$19,2,FALSE))</f>
        <v>Fixed</v>
      </c>
    </row>
    <row r="278" spans="1:16" s="424" customFormat="1" ht="24.95" customHeight="1" x14ac:dyDescent="0.2">
      <c r="A278" s="496">
        <v>261</v>
      </c>
      <c r="B278" s="507" t="s">
        <v>615</v>
      </c>
      <c r="C278" s="501" t="s">
        <v>358</v>
      </c>
      <c r="D278" s="501">
        <v>1</v>
      </c>
      <c r="E278" s="498"/>
      <c r="F278" s="502">
        <f t="shared" si="29"/>
        <v>0</v>
      </c>
      <c r="G278" s="503" t="s">
        <v>211</v>
      </c>
      <c r="H278" s="504">
        <f>IF(G278&lt;&gt;"",VLOOKUP(G278,'5.1.4 Exchange Rates'!$C$23:$D$37,2,FALSE),"")</f>
        <v>1</v>
      </c>
      <c r="I278" s="498"/>
      <c r="J278" s="505">
        <f t="shared" si="30"/>
        <v>0</v>
      </c>
      <c r="K278" s="505">
        <f t="shared" si="31"/>
        <v>0</v>
      </c>
      <c r="L278" s="497">
        <f t="shared" si="27"/>
        <v>0</v>
      </c>
      <c r="M278" s="498">
        <f t="shared" si="32"/>
        <v>0</v>
      </c>
      <c r="N278" s="502">
        <f t="shared" si="28"/>
        <v>0</v>
      </c>
      <c r="O278" s="498"/>
      <c r="P278" s="497" t="str">
        <f>IF(O278="","Fixed",VLOOKUP(O278,'5.1.2 CPA Formulae'!$B$9:$E$19,2,FALSE))</f>
        <v>Fixed</v>
      </c>
    </row>
    <row r="279" spans="1:16" s="424" customFormat="1" ht="24.95" customHeight="1" x14ac:dyDescent="0.2">
      <c r="A279" s="496">
        <v>262</v>
      </c>
      <c r="B279" s="507" t="s">
        <v>616</v>
      </c>
      <c r="C279" s="501" t="s">
        <v>358</v>
      </c>
      <c r="D279" s="501">
        <v>1</v>
      </c>
      <c r="E279" s="498"/>
      <c r="F279" s="502">
        <f t="shared" si="29"/>
        <v>0</v>
      </c>
      <c r="G279" s="503" t="s">
        <v>211</v>
      </c>
      <c r="H279" s="504">
        <f>IF(G279&lt;&gt;"",VLOOKUP(G279,'5.1.4 Exchange Rates'!$C$23:$D$37,2,FALSE),"")</f>
        <v>1</v>
      </c>
      <c r="I279" s="498"/>
      <c r="J279" s="505">
        <f t="shared" si="30"/>
        <v>0</v>
      </c>
      <c r="K279" s="505">
        <f t="shared" si="31"/>
        <v>0</v>
      </c>
      <c r="L279" s="497">
        <f t="shared" si="27"/>
        <v>0</v>
      </c>
      <c r="M279" s="498">
        <f t="shared" si="32"/>
        <v>0</v>
      </c>
      <c r="N279" s="502">
        <f t="shared" si="28"/>
        <v>0</v>
      </c>
      <c r="O279" s="498"/>
      <c r="P279" s="497" t="str">
        <f>IF(O279="","Fixed",VLOOKUP(O279,'5.1.2 CPA Formulae'!$B$9:$E$19,2,FALSE))</f>
        <v>Fixed</v>
      </c>
    </row>
    <row r="280" spans="1:16" s="424" customFormat="1" ht="24.95" customHeight="1" x14ac:dyDescent="0.2">
      <c r="A280" s="496">
        <v>263</v>
      </c>
      <c r="B280" s="507" t="s">
        <v>617</v>
      </c>
      <c r="C280" s="501" t="s">
        <v>358</v>
      </c>
      <c r="D280" s="501">
        <v>1</v>
      </c>
      <c r="E280" s="498"/>
      <c r="F280" s="502">
        <f t="shared" si="29"/>
        <v>0</v>
      </c>
      <c r="G280" s="503" t="s">
        <v>211</v>
      </c>
      <c r="H280" s="504">
        <f>IF(G280&lt;&gt;"",VLOOKUP(G280,'5.1.4 Exchange Rates'!$C$23:$D$37,2,FALSE),"")</f>
        <v>1</v>
      </c>
      <c r="I280" s="498"/>
      <c r="J280" s="505">
        <f t="shared" si="30"/>
        <v>0</v>
      </c>
      <c r="K280" s="505">
        <f t="shared" si="31"/>
        <v>0</v>
      </c>
      <c r="L280" s="497">
        <f t="shared" si="27"/>
        <v>0</v>
      </c>
      <c r="M280" s="498">
        <f t="shared" si="32"/>
        <v>0</v>
      </c>
      <c r="N280" s="502">
        <f t="shared" si="28"/>
        <v>0</v>
      </c>
      <c r="O280" s="498"/>
      <c r="P280" s="497" t="str">
        <f>IF(O280="","Fixed",VLOOKUP(O280,'5.1.2 CPA Formulae'!$B$9:$E$19,2,FALSE))</f>
        <v>Fixed</v>
      </c>
    </row>
    <row r="281" spans="1:16" s="424" customFormat="1" ht="24.95" customHeight="1" x14ac:dyDescent="0.2">
      <c r="A281" s="496">
        <v>264</v>
      </c>
      <c r="B281" s="507" t="s">
        <v>618</v>
      </c>
      <c r="C281" s="501" t="s">
        <v>358</v>
      </c>
      <c r="D281" s="501">
        <v>1</v>
      </c>
      <c r="E281" s="498"/>
      <c r="F281" s="502">
        <f t="shared" si="29"/>
        <v>0</v>
      </c>
      <c r="G281" s="503" t="s">
        <v>211</v>
      </c>
      <c r="H281" s="504">
        <f>IF(G281&lt;&gt;"",VLOOKUP(G281,'5.1.4 Exchange Rates'!$C$23:$D$37,2,FALSE),"")</f>
        <v>1</v>
      </c>
      <c r="I281" s="498"/>
      <c r="J281" s="505">
        <f t="shared" si="30"/>
        <v>0</v>
      </c>
      <c r="K281" s="505">
        <f t="shared" si="31"/>
        <v>0</v>
      </c>
      <c r="L281" s="497">
        <f t="shared" si="27"/>
        <v>0</v>
      </c>
      <c r="M281" s="498">
        <f t="shared" si="32"/>
        <v>0</v>
      </c>
      <c r="N281" s="502">
        <f t="shared" si="28"/>
        <v>0</v>
      </c>
      <c r="O281" s="498"/>
      <c r="P281" s="497" t="str">
        <f>IF(O281="","Fixed",VLOOKUP(O281,'5.1.2 CPA Formulae'!$B$9:$E$19,2,FALSE))</f>
        <v>Fixed</v>
      </c>
    </row>
    <row r="282" spans="1:16" s="424" customFormat="1" ht="24.95" customHeight="1" x14ac:dyDescent="0.2">
      <c r="A282" s="496">
        <v>265</v>
      </c>
      <c r="B282" s="507" t="s">
        <v>619</v>
      </c>
      <c r="C282" s="501" t="s">
        <v>358</v>
      </c>
      <c r="D282" s="501">
        <v>1</v>
      </c>
      <c r="E282" s="498"/>
      <c r="F282" s="502">
        <f t="shared" si="29"/>
        <v>0</v>
      </c>
      <c r="G282" s="503" t="s">
        <v>211</v>
      </c>
      <c r="H282" s="504">
        <f>IF(G282&lt;&gt;"",VLOOKUP(G282,'5.1.4 Exchange Rates'!$C$23:$D$37,2,FALSE),"")</f>
        <v>1</v>
      </c>
      <c r="I282" s="498"/>
      <c r="J282" s="505">
        <f t="shared" si="30"/>
        <v>0</v>
      </c>
      <c r="K282" s="505">
        <f t="shared" si="31"/>
        <v>0</v>
      </c>
      <c r="L282" s="497">
        <f t="shared" si="27"/>
        <v>0</v>
      </c>
      <c r="M282" s="498">
        <f t="shared" si="32"/>
        <v>0</v>
      </c>
      <c r="N282" s="502">
        <f t="shared" si="28"/>
        <v>0</v>
      </c>
      <c r="O282" s="498"/>
      <c r="P282" s="497" t="str">
        <f>IF(O282="","Fixed",VLOOKUP(O282,'5.1.2 CPA Formulae'!$B$9:$E$19,2,FALSE))</f>
        <v>Fixed</v>
      </c>
    </row>
    <row r="283" spans="1:16" s="424" customFormat="1" ht="24.95" customHeight="1" x14ac:dyDescent="0.2">
      <c r="A283" s="496">
        <v>266</v>
      </c>
      <c r="B283" s="507" t="s">
        <v>620</v>
      </c>
      <c r="C283" s="501" t="s">
        <v>358</v>
      </c>
      <c r="D283" s="501">
        <v>1</v>
      </c>
      <c r="E283" s="498"/>
      <c r="F283" s="502">
        <f t="shared" si="29"/>
        <v>0</v>
      </c>
      <c r="G283" s="503" t="s">
        <v>211</v>
      </c>
      <c r="H283" s="504">
        <f>IF(G283&lt;&gt;"",VLOOKUP(G283,'5.1.4 Exchange Rates'!$C$23:$D$37,2,FALSE),"")</f>
        <v>1</v>
      </c>
      <c r="I283" s="498"/>
      <c r="J283" s="505">
        <f t="shared" si="30"/>
        <v>0</v>
      </c>
      <c r="K283" s="505">
        <f t="shared" si="31"/>
        <v>0</v>
      </c>
      <c r="L283" s="497">
        <f t="shared" si="27"/>
        <v>0</v>
      </c>
      <c r="M283" s="498">
        <f t="shared" si="32"/>
        <v>0</v>
      </c>
      <c r="N283" s="502">
        <f t="shared" si="28"/>
        <v>0</v>
      </c>
      <c r="O283" s="498"/>
      <c r="P283" s="497" t="str">
        <f>IF(O283="","Fixed",VLOOKUP(O283,'5.1.2 CPA Formulae'!$B$9:$E$19,2,FALSE))</f>
        <v>Fixed</v>
      </c>
    </row>
    <row r="284" spans="1:16" s="424" customFormat="1" ht="24.95" customHeight="1" x14ac:dyDescent="0.2">
      <c r="A284" s="496">
        <v>267</v>
      </c>
      <c r="B284" s="507" t="s">
        <v>621</v>
      </c>
      <c r="C284" s="501" t="s">
        <v>358</v>
      </c>
      <c r="D284" s="501">
        <v>1</v>
      </c>
      <c r="E284" s="498"/>
      <c r="F284" s="502">
        <f t="shared" si="29"/>
        <v>0</v>
      </c>
      <c r="G284" s="503" t="s">
        <v>211</v>
      </c>
      <c r="H284" s="504">
        <f>IF(G284&lt;&gt;"",VLOOKUP(G284,'5.1.4 Exchange Rates'!$C$23:$D$37,2,FALSE),"")</f>
        <v>1</v>
      </c>
      <c r="I284" s="498"/>
      <c r="J284" s="505">
        <f t="shared" si="30"/>
        <v>0</v>
      </c>
      <c r="K284" s="505">
        <f t="shared" si="31"/>
        <v>0</v>
      </c>
      <c r="L284" s="497">
        <f t="shared" si="27"/>
        <v>0</v>
      </c>
      <c r="M284" s="498">
        <f t="shared" si="32"/>
        <v>0</v>
      </c>
      <c r="N284" s="502">
        <f t="shared" si="28"/>
        <v>0</v>
      </c>
      <c r="O284" s="498"/>
      <c r="P284" s="497" t="str">
        <f>IF(O284="","Fixed",VLOOKUP(O284,'5.1.2 CPA Formulae'!$B$9:$E$19,2,FALSE))</f>
        <v>Fixed</v>
      </c>
    </row>
    <row r="285" spans="1:16" s="424" customFormat="1" ht="24.95" customHeight="1" x14ac:dyDescent="0.2">
      <c r="A285" s="496">
        <v>268</v>
      </c>
      <c r="B285" s="507" t="s">
        <v>622</v>
      </c>
      <c r="C285" s="501" t="s">
        <v>358</v>
      </c>
      <c r="D285" s="501">
        <v>1</v>
      </c>
      <c r="E285" s="498"/>
      <c r="F285" s="502">
        <f t="shared" si="29"/>
        <v>0</v>
      </c>
      <c r="G285" s="503" t="s">
        <v>211</v>
      </c>
      <c r="H285" s="504">
        <f>IF(G285&lt;&gt;"",VLOOKUP(G285,'5.1.4 Exchange Rates'!$C$23:$D$37,2,FALSE),"")</f>
        <v>1</v>
      </c>
      <c r="I285" s="498"/>
      <c r="J285" s="505">
        <f t="shared" si="30"/>
        <v>0</v>
      </c>
      <c r="K285" s="505">
        <f t="shared" si="31"/>
        <v>0</v>
      </c>
      <c r="L285" s="497">
        <f t="shared" si="27"/>
        <v>0</v>
      </c>
      <c r="M285" s="498">
        <f t="shared" si="32"/>
        <v>0</v>
      </c>
      <c r="N285" s="502">
        <f t="shared" si="28"/>
        <v>0</v>
      </c>
      <c r="O285" s="498"/>
      <c r="P285" s="497" t="str">
        <f>IF(O285="","Fixed",VLOOKUP(O285,'5.1.2 CPA Formulae'!$B$9:$E$19,2,FALSE))</f>
        <v>Fixed</v>
      </c>
    </row>
    <row r="286" spans="1:16" s="424" customFormat="1" ht="24.95" customHeight="1" x14ac:dyDescent="0.2">
      <c r="A286" s="496">
        <v>269</v>
      </c>
      <c r="B286" s="507" t="s">
        <v>623</v>
      </c>
      <c r="C286" s="501" t="s">
        <v>358</v>
      </c>
      <c r="D286" s="501">
        <v>1</v>
      </c>
      <c r="E286" s="498"/>
      <c r="F286" s="502">
        <f t="shared" si="29"/>
        <v>0</v>
      </c>
      <c r="G286" s="503" t="s">
        <v>211</v>
      </c>
      <c r="H286" s="504">
        <f>IF(G286&lt;&gt;"",VLOOKUP(G286,'5.1.4 Exchange Rates'!$C$23:$D$37,2,FALSE),"")</f>
        <v>1</v>
      </c>
      <c r="I286" s="498"/>
      <c r="J286" s="505">
        <f t="shared" si="30"/>
        <v>0</v>
      </c>
      <c r="K286" s="505">
        <f t="shared" si="31"/>
        <v>0</v>
      </c>
      <c r="L286" s="497">
        <f t="shared" si="27"/>
        <v>0</v>
      </c>
      <c r="M286" s="498">
        <f t="shared" si="32"/>
        <v>0</v>
      </c>
      <c r="N286" s="502">
        <f t="shared" si="28"/>
        <v>0</v>
      </c>
      <c r="O286" s="498"/>
      <c r="P286" s="497" t="str">
        <f>IF(O286="","Fixed",VLOOKUP(O286,'5.1.2 CPA Formulae'!$B$9:$E$19,2,FALSE))</f>
        <v>Fixed</v>
      </c>
    </row>
    <row r="287" spans="1:16" s="424" customFormat="1" ht="24.95" customHeight="1" x14ac:dyDescent="0.2">
      <c r="A287" s="496">
        <v>270</v>
      </c>
      <c r="B287" s="507" t="s">
        <v>624</v>
      </c>
      <c r="C287" s="501" t="s">
        <v>358</v>
      </c>
      <c r="D287" s="501">
        <v>1</v>
      </c>
      <c r="E287" s="498"/>
      <c r="F287" s="502">
        <f t="shared" si="29"/>
        <v>0</v>
      </c>
      <c r="G287" s="503" t="s">
        <v>211</v>
      </c>
      <c r="H287" s="504">
        <f>IF(G287&lt;&gt;"",VLOOKUP(G287,'5.1.4 Exchange Rates'!$C$23:$D$37,2,FALSE),"")</f>
        <v>1</v>
      </c>
      <c r="I287" s="498"/>
      <c r="J287" s="505">
        <f t="shared" si="30"/>
        <v>0</v>
      </c>
      <c r="K287" s="505">
        <f t="shared" si="31"/>
        <v>0</v>
      </c>
      <c r="L287" s="497">
        <f t="shared" si="27"/>
        <v>0</v>
      </c>
      <c r="M287" s="498">
        <f t="shared" si="32"/>
        <v>0</v>
      </c>
      <c r="N287" s="502">
        <f t="shared" si="28"/>
        <v>0</v>
      </c>
      <c r="O287" s="498"/>
      <c r="P287" s="497" t="str">
        <f>IF(O287="","Fixed",VLOOKUP(O287,'5.1.2 CPA Formulae'!$B$9:$E$19,2,FALSE))</f>
        <v>Fixed</v>
      </c>
    </row>
    <row r="288" spans="1:16" s="424" customFormat="1" ht="24.95" customHeight="1" x14ac:dyDescent="0.2">
      <c r="A288" s="496">
        <v>271</v>
      </c>
      <c r="B288" s="507" t="s">
        <v>625</v>
      </c>
      <c r="C288" s="501" t="s">
        <v>358</v>
      </c>
      <c r="D288" s="501">
        <v>1</v>
      </c>
      <c r="E288" s="498"/>
      <c r="F288" s="502">
        <f t="shared" si="29"/>
        <v>0</v>
      </c>
      <c r="G288" s="503" t="s">
        <v>211</v>
      </c>
      <c r="H288" s="504">
        <f>IF(G288&lt;&gt;"",VLOOKUP(G288,'5.1.4 Exchange Rates'!$C$23:$D$37,2,FALSE),"")</f>
        <v>1</v>
      </c>
      <c r="I288" s="498"/>
      <c r="J288" s="505">
        <f t="shared" si="30"/>
        <v>0</v>
      </c>
      <c r="K288" s="505">
        <f t="shared" si="31"/>
        <v>0</v>
      </c>
      <c r="L288" s="497">
        <f t="shared" si="27"/>
        <v>0</v>
      </c>
      <c r="M288" s="498">
        <f t="shared" si="32"/>
        <v>0</v>
      </c>
      <c r="N288" s="502">
        <f t="shared" si="28"/>
        <v>0</v>
      </c>
      <c r="O288" s="498"/>
      <c r="P288" s="497" t="str">
        <f>IF(O288="","Fixed",VLOOKUP(O288,'5.1.2 CPA Formulae'!$B$9:$E$19,2,FALSE))</f>
        <v>Fixed</v>
      </c>
    </row>
    <row r="289" spans="1:16" s="424" customFormat="1" ht="24.95" customHeight="1" x14ac:dyDescent="0.2">
      <c r="A289" s="496">
        <v>272</v>
      </c>
      <c r="B289" s="507" t="s">
        <v>626</v>
      </c>
      <c r="C289" s="501" t="s">
        <v>358</v>
      </c>
      <c r="D289" s="501">
        <v>1</v>
      </c>
      <c r="E289" s="498"/>
      <c r="F289" s="502">
        <f t="shared" si="29"/>
        <v>0</v>
      </c>
      <c r="G289" s="503" t="s">
        <v>211</v>
      </c>
      <c r="H289" s="504">
        <f>IF(G289&lt;&gt;"",VLOOKUP(G289,'5.1.4 Exchange Rates'!$C$23:$D$37,2,FALSE),"")</f>
        <v>1</v>
      </c>
      <c r="I289" s="498"/>
      <c r="J289" s="505">
        <f t="shared" si="30"/>
        <v>0</v>
      </c>
      <c r="K289" s="505">
        <f t="shared" si="31"/>
        <v>0</v>
      </c>
      <c r="L289" s="497">
        <f t="shared" si="27"/>
        <v>0</v>
      </c>
      <c r="M289" s="498">
        <f t="shared" si="32"/>
        <v>0</v>
      </c>
      <c r="N289" s="502">
        <f t="shared" si="28"/>
        <v>0</v>
      </c>
      <c r="O289" s="498"/>
      <c r="P289" s="497" t="str">
        <f>IF(O289="","Fixed",VLOOKUP(O289,'5.1.2 CPA Formulae'!$B$9:$E$19,2,FALSE))</f>
        <v>Fixed</v>
      </c>
    </row>
    <row r="290" spans="1:16" s="424" customFormat="1" ht="24.95" customHeight="1" x14ac:dyDescent="0.2">
      <c r="A290" s="496">
        <v>273</v>
      </c>
      <c r="B290" s="507" t="s">
        <v>627</v>
      </c>
      <c r="C290" s="501" t="s">
        <v>358</v>
      </c>
      <c r="D290" s="501">
        <v>1</v>
      </c>
      <c r="E290" s="498"/>
      <c r="F290" s="502">
        <f t="shared" si="29"/>
        <v>0</v>
      </c>
      <c r="G290" s="503" t="s">
        <v>211</v>
      </c>
      <c r="H290" s="504">
        <f>IF(G290&lt;&gt;"",VLOOKUP(G290,'5.1.4 Exchange Rates'!$C$23:$D$37,2,FALSE),"")</f>
        <v>1</v>
      </c>
      <c r="I290" s="498"/>
      <c r="J290" s="505">
        <f t="shared" si="30"/>
        <v>0</v>
      </c>
      <c r="K290" s="505">
        <f t="shared" si="31"/>
        <v>0</v>
      </c>
      <c r="L290" s="497">
        <f t="shared" si="27"/>
        <v>0</v>
      </c>
      <c r="M290" s="498">
        <f t="shared" si="32"/>
        <v>0</v>
      </c>
      <c r="N290" s="502">
        <f t="shared" si="28"/>
        <v>0</v>
      </c>
      <c r="O290" s="498"/>
      <c r="P290" s="497" t="str">
        <f>IF(O290="","Fixed",VLOOKUP(O290,'5.1.2 CPA Formulae'!$B$9:$E$19,2,FALSE))</f>
        <v>Fixed</v>
      </c>
    </row>
    <row r="291" spans="1:16" s="424" customFormat="1" ht="24.95" customHeight="1" x14ac:dyDescent="0.2">
      <c r="A291" s="496">
        <v>274</v>
      </c>
      <c r="B291" s="507" t="s">
        <v>628</v>
      </c>
      <c r="C291" s="501" t="s">
        <v>358</v>
      </c>
      <c r="D291" s="501">
        <v>1</v>
      </c>
      <c r="E291" s="498"/>
      <c r="F291" s="502">
        <f t="shared" si="29"/>
        <v>0</v>
      </c>
      <c r="G291" s="503" t="s">
        <v>211</v>
      </c>
      <c r="H291" s="504">
        <f>IF(G291&lt;&gt;"",VLOOKUP(G291,'5.1.4 Exchange Rates'!$C$23:$D$37,2,FALSE),"")</f>
        <v>1</v>
      </c>
      <c r="I291" s="498"/>
      <c r="J291" s="505">
        <f t="shared" si="30"/>
        <v>0</v>
      </c>
      <c r="K291" s="505">
        <f t="shared" si="31"/>
        <v>0</v>
      </c>
      <c r="L291" s="497">
        <f t="shared" si="27"/>
        <v>0</v>
      </c>
      <c r="M291" s="498">
        <f t="shared" si="32"/>
        <v>0</v>
      </c>
      <c r="N291" s="502">
        <f t="shared" si="28"/>
        <v>0</v>
      </c>
      <c r="O291" s="498"/>
      <c r="P291" s="497" t="str">
        <f>IF(O291="","Fixed",VLOOKUP(O291,'5.1.2 CPA Formulae'!$B$9:$E$19,2,FALSE))</f>
        <v>Fixed</v>
      </c>
    </row>
    <row r="292" spans="1:16" s="424" customFormat="1" ht="24.95" customHeight="1" x14ac:dyDescent="0.2">
      <c r="A292" s="496">
        <v>275</v>
      </c>
      <c r="B292" s="507" t="s">
        <v>629</v>
      </c>
      <c r="C292" s="501" t="s">
        <v>358</v>
      </c>
      <c r="D292" s="501">
        <v>1</v>
      </c>
      <c r="E292" s="498"/>
      <c r="F292" s="502">
        <f t="shared" si="29"/>
        <v>0</v>
      </c>
      <c r="G292" s="503" t="s">
        <v>211</v>
      </c>
      <c r="H292" s="504">
        <f>IF(G292&lt;&gt;"",VLOOKUP(G292,'5.1.4 Exchange Rates'!$C$23:$D$37,2,FALSE),"")</f>
        <v>1</v>
      </c>
      <c r="I292" s="498"/>
      <c r="J292" s="505">
        <f t="shared" si="30"/>
        <v>0</v>
      </c>
      <c r="K292" s="505">
        <f t="shared" si="31"/>
        <v>0</v>
      </c>
      <c r="L292" s="497">
        <f t="shared" si="27"/>
        <v>0</v>
      </c>
      <c r="M292" s="498">
        <f t="shared" si="32"/>
        <v>0</v>
      </c>
      <c r="N292" s="502">
        <f t="shared" si="28"/>
        <v>0</v>
      </c>
      <c r="O292" s="498"/>
      <c r="P292" s="497" t="str">
        <f>IF(O292="","Fixed",VLOOKUP(O292,'5.1.2 CPA Formulae'!$B$9:$E$19,2,FALSE))</f>
        <v>Fixed</v>
      </c>
    </row>
    <row r="293" spans="1:16" s="424" customFormat="1" ht="24.95" customHeight="1" x14ac:dyDescent="0.2">
      <c r="A293" s="496">
        <v>276</v>
      </c>
      <c r="B293" s="507" t="s">
        <v>630</v>
      </c>
      <c r="C293" s="501" t="s">
        <v>358</v>
      </c>
      <c r="D293" s="501">
        <v>1</v>
      </c>
      <c r="E293" s="498"/>
      <c r="F293" s="502">
        <f t="shared" si="29"/>
        <v>0</v>
      </c>
      <c r="G293" s="503" t="s">
        <v>211</v>
      </c>
      <c r="H293" s="504">
        <f>IF(G293&lt;&gt;"",VLOOKUP(G293,'5.1.4 Exchange Rates'!$C$23:$D$37,2,FALSE),"")</f>
        <v>1</v>
      </c>
      <c r="I293" s="498"/>
      <c r="J293" s="505">
        <f t="shared" si="30"/>
        <v>0</v>
      </c>
      <c r="K293" s="505">
        <f t="shared" si="31"/>
        <v>0</v>
      </c>
      <c r="L293" s="497">
        <f t="shared" si="27"/>
        <v>0</v>
      </c>
      <c r="M293" s="498">
        <f t="shared" si="32"/>
        <v>0</v>
      </c>
      <c r="N293" s="502">
        <f t="shared" si="28"/>
        <v>0</v>
      </c>
      <c r="O293" s="498"/>
      <c r="P293" s="497" t="str">
        <f>IF(O293="","Fixed",VLOOKUP(O293,'5.1.2 CPA Formulae'!$B$9:$E$19,2,FALSE))</f>
        <v>Fixed</v>
      </c>
    </row>
    <row r="294" spans="1:16" s="424" customFormat="1" ht="24.95" customHeight="1" x14ac:dyDescent="0.2">
      <c r="A294" s="496">
        <v>277</v>
      </c>
      <c r="B294" s="507" t="s">
        <v>631</v>
      </c>
      <c r="C294" s="501" t="s">
        <v>358</v>
      </c>
      <c r="D294" s="501">
        <v>1</v>
      </c>
      <c r="E294" s="498"/>
      <c r="F294" s="502">
        <f t="shared" si="29"/>
        <v>0</v>
      </c>
      <c r="G294" s="503" t="s">
        <v>211</v>
      </c>
      <c r="H294" s="504">
        <f>IF(G294&lt;&gt;"",VLOOKUP(G294,'5.1.4 Exchange Rates'!$C$23:$D$37,2,FALSE),"")</f>
        <v>1</v>
      </c>
      <c r="I294" s="498"/>
      <c r="J294" s="505">
        <f t="shared" si="30"/>
        <v>0</v>
      </c>
      <c r="K294" s="505">
        <f t="shared" si="31"/>
        <v>0</v>
      </c>
      <c r="L294" s="497">
        <f t="shared" si="27"/>
        <v>0</v>
      </c>
      <c r="M294" s="498">
        <f t="shared" si="32"/>
        <v>0</v>
      </c>
      <c r="N294" s="502">
        <f t="shared" si="28"/>
        <v>0</v>
      </c>
      <c r="O294" s="498"/>
      <c r="P294" s="497" t="str">
        <f>IF(O294="","Fixed",VLOOKUP(O294,'5.1.2 CPA Formulae'!$B$9:$E$19,2,FALSE))</f>
        <v>Fixed</v>
      </c>
    </row>
    <row r="295" spans="1:16" s="424" customFormat="1" ht="24.95" customHeight="1" x14ac:dyDescent="0.2">
      <c r="A295" s="496">
        <v>278</v>
      </c>
      <c r="B295" s="507" t="s">
        <v>632</v>
      </c>
      <c r="C295" s="501" t="s">
        <v>358</v>
      </c>
      <c r="D295" s="501">
        <v>1</v>
      </c>
      <c r="E295" s="498"/>
      <c r="F295" s="502">
        <f t="shared" si="29"/>
        <v>0</v>
      </c>
      <c r="G295" s="503" t="s">
        <v>211</v>
      </c>
      <c r="H295" s="504">
        <f>IF(G295&lt;&gt;"",VLOOKUP(G295,'5.1.4 Exchange Rates'!$C$23:$D$37,2,FALSE),"")</f>
        <v>1</v>
      </c>
      <c r="I295" s="498"/>
      <c r="J295" s="505">
        <f t="shared" si="30"/>
        <v>0</v>
      </c>
      <c r="K295" s="505">
        <f t="shared" si="31"/>
        <v>0</v>
      </c>
      <c r="L295" s="497">
        <f t="shared" si="27"/>
        <v>0</v>
      </c>
      <c r="M295" s="498">
        <f t="shared" si="32"/>
        <v>0</v>
      </c>
      <c r="N295" s="502">
        <f t="shared" si="28"/>
        <v>0</v>
      </c>
      <c r="O295" s="498"/>
      <c r="P295" s="497" t="str">
        <f>IF(O295="","Fixed",VLOOKUP(O295,'5.1.2 CPA Formulae'!$B$9:$E$19,2,FALSE))</f>
        <v>Fixed</v>
      </c>
    </row>
    <row r="296" spans="1:16" s="424" customFormat="1" ht="24.95" customHeight="1" x14ac:dyDescent="0.2">
      <c r="A296" s="496">
        <v>279</v>
      </c>
      <c r="B296" s="507" t="s">
        <v>633</v>
      </c>
      <c r="C296" s="501" t="s">
        <v>358</v>
      </c>
      <c r="D296" s="501">
        <v>1</v>
      </c>
      <c r="E296" s="498"/>
      <c r="F296" s="502">
        <f t="shared" si="29"/>
        <v>0</v>
      </c>
      <c r="G296" s="503" t="s">
        <v>211</v>
      </c>
      <c r="H296" s="504">
        <f>IF(G296&lt;&gt;"",VLOOKUP(G296,'5.1.4 Exchange Rates'!$C$23:$D$37,2,FALSE),"")</f>
        <v>1</v>
      </c>
      <c r="I296" s="498"/>
      <c r="J296" s="505">
        <f t="shared" si="30"/>
        <v>0</v>
      </c>
      <c r="K296" s="505">
        <f t="shared" si="31"/>
        <v>0</v>
      </c>
      <c r="L296" s="497">
        <f t="shared" si="27"/>
        <v>0</v>
      </c>
      <c r="M296" s="498">
        <f t="shared" si="32"/>
        <v>0</v>
      </c>
      <c r="N296" s="502">
        <f t="shared" si="28"/>
        <v>0</v>
      </c>
      <c r="O296" s="498"/>
      <c r="P296" s="497" t="str">
        <f>IF(O296="","Fixed",VLOOKUP(O296,'5.1.2 CPA Formulae'!$B$9:$E$19,2,FALSE))</f>
        <v>Fixed</v>
      </c>
    </row>
    <row r="297" spans="1:16" s="424" customFormat="1" ht="24.95" customHeight="1" x14ac:dyDescent="0.2">
      <c r="A297" s="496">
        <v>280</v>
      </c>
      <c r="B297" s="507" t="s">
        <v>634</v>
      </c>
      <c r="C297" s="501" t="s">
        <v>358</v>
      </c>
      <c r="D297" s="501">
        <v>1</v>
      </c>
      <c r="E297" s="498"/>
      <c r="F297" s="502">
        <f t="shared" si="29"/>
        <v>0</v>
      </c>
      <c r="G297" s="503" t="s">
        <v>211</v>
      </c>
      <c r="H297" s="504">
        <f>IF(G297&lt;&gt;"",VLOOKUP(G297,'5.1.4 Exchange Rates'!$C$23:$D$37,2,FALSE),"")</f>
        <v>1</v>
      </c>
      <c r="I297" s="498"/>
      <c r="J297" s="505">
        <f t="shared" si="30"/>
        <v>0</v>
      </c>
      <c r="K297" s="505">
        <f t="shared" si="31"/>
        <v>0</v>
      </c>
      <c r="L297" s="497">
        <f t="shared" si="27"/>
        <v>0</v>
      </c>
      <c r="M297" s="498">
        <f t="shared" si="32"/>
        <v>0</v>
      </c>
      <c r="N297" s="502">
        <f t="shared" si="28"/>
        <v>0</v>
      </c>
      <c r="O297" s="498"/>
      <c r="P297" s="497" t="str">
        <f>IF(O297="","Fixed",VLOOKUP(O297,'5.1.2 CPA Formulae'!$B$9:$E$19,2,FALSE))</f>
        <v>Fixed</v>
      </c>
    </row>
    <row r="298" spans="1:16" s="424" customFormat="1" ht="24.95" customHeight="1" x14ac:dyDescent="0.2">
      <c r="A298" s="496">
        <v>281</v>
      </c>
      <c r="B298" s="507" t="s">
        <v>635</v>
      </c>
      <c r="C298" s="501" t="s">
        <v>358</v>
      </c>
      <c r="D298" s="501">
        <v>1</v>
      </c>
      <c r="E298" s="498"/>
      <c r="F298" s="502">
        <f t="shared" si="29"/>
        <v>0</v>
      </c>
      <c r="G298" s="503" t="s">
        <v>211</v>
      </c>
      <c r="H298" s="504">
        <f>IF(G298&lt;&gt;"",VLOOKUP(G298,'5.1.4 Exchange Rates'!$C$23:$D$37,2,FALSE),"")</f>
        <v>1</v>
      </c>
      <c r="I298" s="498"/>
      <c r="J298" s="505">
        <f t="shared" si="30"/>
        <v>0</v>
      </c>
      <c r="K298" s="505">
        <f t="shared" si="31"/>
        <v>0</v>
      </c>
      <c r="L298" s="497">
        <f t="shared" si="27"/>
        <v>0</v>
      </c>
      <c r="M298" s="498">
        <f t="shared" si="32"/>
        <v>0</v>
      </c>
      <c r="N298" s="502">
        <f t="shared" si="28"/>
        <v>0</v>
      </c>
      <c r="O298" s="498"/>
      <c r="P298" s="497" t="str">
        <f>IF(O298="","Fixed",VLOOKUP(O298,'5.1.2 CPA Formulae'!$B$9:$E$19,2,FALSE))</f>
        <v>Fixed</v>
      </c>
    </row>
    <row r="299" spans="1:16" s="424" customFormat="1" ht="24.95" customHeight="1" x14ac:dyDescent="0.2">
      <c r="A299" s="496">
        <v>282</v>
      </c>
      <c r="B299" s="507" t="s">
        <v>636</v>
      </c>
      <c r="C299" s="501" t="s">
        <v>358</v>
      </c>
      <c r="D299" s="501">
        <v>1</v>
      </c>
      <c r="E299" s="498"/>
      <c r="F299" s="502">
        <f t="shared" si="29"/>
        <v>0</v>
      </c>
      <c r="G299" s="503" t="s">
        <v>211</v>
      </c>
      <c r="H299" s="504">
        <f>IF(G299&lt;&gt;"",VLOOKUP(G299,'5.1.4 Exchange Rates'!$C$23:$D$37,2,FALSE),"")</f>
        <v>1</v>
      </c>
      <c r="I299" s="498"/>
      <c r="J299" s="505">
        <f t="shared" si="30"/>
        <v>0</v>
      </c>
      <c r="K299" s="505">
        <f t="shared" si="31"/>
        <v>0</v>
      </c>
      <c r="L299" s="497">
        <f t="shared" si="27"/>
        <v>0</v>
      </c>
      <c r="M299" s="498">
        <f t="shared" si="32"/>
        <v>0</v>
      </c>
      <c r="N299" s="502">
        <f t="shared" si="28"/>
        <v>0</v>
      </c>
      <c r="O299" s="498"/>
      <c r="P299" s="497" t="str">
        <f>IF(O299="","Fixed",VLOOKUP(O299,'5.1.2 CPA Formulae'!$B$9:$E$19,2,FALSE))</f>
        <v>Fixed</v>
      </c>
    </row>
    <row r="300" spans="1:16" s="424" customFormat="1" ht="24.95" customHeight="1" x14ac:dyDescent="0.2">
      <c r="A300" s="496">
        <v>283</v>
      </c>
      <c r="B300" s="507" t="s">
        <v>637</v>
      </c>
      <c r="C300" s="501" t="s">
        <v>358</v>
      </c>
      <c r="D300" s="501">
        <v>1</v>
      </c>
      <c r="E300" s="498"/>
      <c r="F300" s="502">
        <f t="shared" si="29"/>
        <v>0</v>
      </c>
      <c r="G300" s="503" t="s">
        <v>211</v>
      </c>
      <c r="H300" s="504">
        <f>IF(G300&lt;&gt;"",VLOOKUP(G300,'5.1.4 Exchange Rates'!$C$23:$D$37,2,FALSE),"")</f>
        <v>1</v>
      </c>
      <c r="I300" s="498"/>
      <c r="J300" s="505">
        <f t="shared" si="30"/>
        <v>0</v>
      </c>
      <c r="K300" s="505">
        <f t="shared" si="31"/>
        <v>0</v>
      </c>
      <c r="L300" s="497">
        <f t="shared" si="27"/>
        <v>0</v>
      </c>
      <c r="M300" s="498">
        <f t="shared" si="32"/>
        <v>0</v>
      </c>
      <c r="N300" s="502">
        <f t="shared" si="28"/>
        <v>0</v>
      </c>
      <c r="O300" s="498"/>
      <c r="P300" s="497" t="str">
        <f>IF(O300="","Fixed",VLOOKUP(O300,'5.1.2 CPA Formulae'!$B$9:$E$19,2,FALSE))</f>
        <v>Fixed</v>
      </c>
    </row>
    <row r="301" spans="1:16" s="424" customFormat="1" ht="24.95" customHeight="1" x14ac:dyDescent="0.2">
      <c r="A301" s="496">
        <v>284</v>
      </c>
      <c r="B301" s="507" t="s">
        <v>638</v>
      </c>
      <c r="C301" s="501" t="s">
        <v>358</v>
      </c>
      <c r="D301" s="501">
        <v>1</v>
      </c>
      <c r="E301" s="498"/>
      <c r="F301" s="502">
        <f t="shared" si="29"/>
        <v>0</v>
      </c>
      <c r="G301" s="503" t="s">
        <v>211</v>
      </c>
      <c r="H301" s="504">
        <f>IF(G301&lt;&gt;"",VLOOKUP(G301,'5.1.4 Exchange Rates'!$C$23:$D$37,2,FALSE),"")</f>
        <v>1</v>
      </c>
      <c r="I301" s="498"/>
      <c r="J301" s="505">
        <f t="shared" si="30"/>
        <v>0</v>
      </c>
      <c r="K301" s="505">
        <f t="shared" si="31"/>
        <v>0</v>
      </c>
      <c r="L301" s="497">
        <f t="shared" si="27"/>
        <v>0</v>
      </c>
      <c r="M301" s="498">
        <f t="shared" si="32"/>
        <v>0</v>
      </c>
      <c r="N301" s="502">
        <f t="shared" si="28"/>
        <v>0</v>
      </c>
      <c r="O301" s="498"/>
      <c r="P301" s="497" t="str">
        <f>IF(O301="","Fixed",VLOOKUP(O301,'5.1.2 CPA Formulae'!$B$9:$E$19,2,FALSE))</f>
        <v>Fixed</v>
      </c>
    </row>
    <row r="302" spans="1:16" s="424" customFormat="1" ht="24.95" customHeight="1" x14ac:dyDescent="0.2">
      <c r="A302" s="496">
        <v>285</v>
      </c>
      <c r="B302" s="507" t="s">
        <v>639</v>
      </c>
      <c r="C302" s="501" t="s">
        <v>358</v>
      </c>
      <c r="D302" s="501">
        <v>1</v>
      </c>
      <c r="E302" s="498"/>
      <c r="F302" s="502">
        <f t="shared" si="29"/>
        <v>0</v>
      </c>
      <c r="G302" s="503" t="s">
        <v>211</v>
      </c>
      <c r="H302" s="504">
        <f>IF(G302&lt;&gt;"",VLOOKUP(G302,'5.1.4 Exchange Rates'!$C$23:$D$37,2,FALSE),"")</f>
        <v>1</v>
      </c>
      <c r="I302" s="498"/>
      <c r="J302" s="505">
        <f t="shared" si="30"/>
        <v>0</v>
      </c>
      <c r="K302" s="505">
        <f t="shared" si="31"/>
        <v>0</v>
      </c>
      <c r="L302" s="497">
        <f t="shared" si="27"/>
        <v>0</v>
      </c>
      <c r="M302" s="498">
        <f t="shared" si="32"/>
        <v>0</v>
      </c>
      <c r="N302" s="502">
        <f t="shared" si="28"/>
        <v>0</v>
      </c>
      <c r="O302" s="498"/>
      <c r="P302" s="497" t="str">
        <f>IF(O302="","Fixed",VLOOKUP(O302,'5.1.2 CPA Formulae'!$B$9:$E$19,2,FALSE))</f>
        <v>Fixed</v>
      </c>
    </row>
    <row r="303" spans="1:16" s="424" customFormat="1" ht="24.95" customHeight="1" x14ac:dyDescent="0.2">
      <c r="A303" s="496">
        <v>286</v>
      </c>
      <c r="B303" s="507" t="s">
        <v>640</v>
      </c>
      <c r="C303" s="501" t="s">
        <v>358</v>
      </c>
      <c r="D303" s="501">
        <v>1</v>
      </c>
      <c r="E303" s="498"/>
      <c r="F303" s="502">
        <f t="shared" si="29"/>
        <v>0</v>
      </c>
      <c r="G303" s="503" t="s">
        <v>211</v>
      </c>
      <c r="H303" s="504">
        <f>IF(G303&lt;&gt;"",VLOOKUP(G303,'5.1.4 Exchange Rates'!$C$23:$D$37,2,FALSE),"")</f>
        <v>1</v>
      </c>
      <c r="I303" s="498"/>
      <c r="J303" s="505">
        <f t="shared" si="30"/>
        <v>0</v>
      </c>
      <c r="K303" s="505">
        <f t="shared" si="31"/>
        <v>0</v>
      </c>
      <c r="L303" s="497">
        <f t="shared" si="27"/>
        <v>0</v>
      </c>
      <c r="M303" s="498">
        <f t="shared" si="32"/>
        <v>0</v>
      </c>
      <c r="N303" s="502">
        <f t="shared" si="28"/>
        <v>0</v>
      </c>
      <c r="O303" s="498"/>
      <c r="P303" s="497" t="str">
        <f>IF(O303="","Fixed",VLOOKUP(O303,'5.1.2 CPA Formulae'!$B$9:$E$19,2,FALSE))</f>
        <v>Fixed</v>
      </c>
    </row>
    <row r="304" spans="1:16" s="424" customFormat="1" ht="24.95" customHeight="1" x14ac:dyDescent="0.2">
      <c r="A304" s="496">
        <v>287</v>
      </c>
      <c r="B304" s="507" t="s">
        <v>641</v>
      </c>
      <c r="C304" s="501" t="s">
        <v>358</v>
      </c>
      <c r="D304" s="501">
        <v>1</v>
      </c>
      <c r="E304" s="498"/>
      <c r="F304" s="502">
        <f t="shared" si="29"/>
        <v>0</v>
      </c>
      <c r="G304" s="503" t="s">
        <v>211</v>
      </c>
      <c r="H304" s="504">
        <f>IF(G304&lt;&gt;"",VLOOKUP(G304,'5.1.4 Exchange Rates'!$C$23:$D$37,2,FALSE),"")</f>
        <v>1</v>
      </c>
      <c r="I304" s="498"/>
      <c r="J304" s="505">
        <f t="shared" si="30"/>
        <v>0</v>
      </c>
      <c r="K304" s="505">
        <f t="shared" si="31"/>
        <v>0</v>
      </c>
      <c r="L304" s="497">
        <f t="shared" ref="L304:L367" si="33">K304+F304</f>
        <v>0</v>
      </c>
      <c r="M304" s="498">
        <f t="shared" si="32"/>
        <v>0</v>
      </c>
      <c r="N304" s="502">
        <f t="shared" ref="N304:N367" si="34">L304+M304</f>
        <v>0</v>
      </c>
      <c r="O304" s="498"/>
      <c r="P304" s="497" t="str">
        <f>IF(O304="","Fixed",VLOOKUP(O304,'5.1.2 CPA Formulae'!$B$9:$E$19,2,FALSE))</f>
        <v>Fixed</v>
      </c>
    </row>
    <row r="305" spans="1:16" s="424" customFormat="1" ht="24.95" customHeight="1" x14ac:dyDescent="0.2">
      <c r="A305" s="496">
        <v>288</v>
      </c>
      <c r="B305" s="507" t="s">
        <v>642</v>
      </c>
      <c r="C305" s="501" t="s">
        <v>358</v>
      </c>
      <c r="D305" s="501">
        <v>1</v>
      </c>
      <c r="E305" s="498"/>
      <c r="F305" s="502">
        <f t="shared" si="29"/>
        <v>0</v>
      </c>
      <c r="G305" s="503" t="s">
        <v>211</v>
      </c>
      <c r="H305" s="504">
        <f>IF(G305&lt;&gt;"",VLOOKUP(G305,'5.1.4 Exchange Rates'!$C$23:$D$37,2,FALSE),"")</f>
        <v>1</v>
      </c>
      <c r="I305" s="498"/>
      <c r="J305" s="505">
        <f t="shared" si="30"/>
        <v>0</v>
      </c>
      <c r="K305" s="505">
        <f t="shared" si="31"/>
        <v>0</v>
      </c>
      <c r="L305" s="497">
        <f t="shared" si="33"/>
        <v>0</v>
      </c>
      <c r="M305" s="498">
        <f t="shared" si="32"/>
        <v>0</v>
      </c>
      <c r="N305" s="502">
        <f t="shared" si="34"/>
        <v>0</v>
      </c>
      <c r="O305" s="498"/>
      <c r="P305" s="497" t="str">
        <f>IF(O305="","Fixed",VLOOKUP(O305,'5.1.2 CPA Formulae'!$B$9:$E$19,2,FALSE))</f>
        <v>Fixed</v>
      </c>
    </row>
    <row r="306" spans="1:16" s="424" customFormat="1" ht="24.95" customHeight="1" x14ac:dyDescent="0.2">
      <c r="A306" s="496">
        <v>289</v>
      </c>
      <c r="B306" s="507" t="s">
        <v>643</v>
      </c>
      <c r="C306" s="501" t="s">
        <v>358</v>
      </c>
      <c r="D306" s="501">
        <v>1</v>
      </c>
      <c r="E306" s="498"/>
      <c r="F306" s="502">
        <f t="shared" si="29"/>
        <v>0</v>
      </c>
      <c r="G306" s="503" t="s">
        <v>211</v>
      </c>
      <c r="H306" s="504">
        <f>IF(G306&lt;&gt;"",VLOOKUP(G306,'5.1.4 Exchange Rates'!$C$23:$D$37,2,FALSE),"")</f>
        <v>1</v>
      </c>
      <c r="I306" s="498"/>
      <c r="J306" s="505">
        <f t="shared" si="30"/>
        <v>0</v>
      </c>
      <c r="K306" s="505">
        <f t="shared" si="31"/>
        <v>0</v>
      </c>
      <c r="L306" s="497">
        <f t="shared" si="33"/>
        <v>0</v>
      </c>
      <c r="M306" s="498">
        <f t="shared" si="32"/>
        <v>0</v>
      </c>
      <c r="N306" s="502">
        <f t="shared" si="34"/>
        <v>0</v>
      </c>
      <c r="O306" s="498"/>
      <c r="P306" s="497" t="str">
        <f>IF(O306="","Fixed",VLOOKUP(O306,'5.1.2 CPA Formulae'!$B$9:$E$19,2,FALSE))</f>
        <v>Fixed</v>
      </c>
    </row>
    <row r="307" spans="1:16" s="424" customFormat="1" ht="24.95" customHeight="1" x14ac:dyDescent="0.2">
      <c r="A307" s="496">
        <v>290</v>
      </c>
      <c r="B307" s="507" t="s">
        <v>644</v>
      </c>
      <c r="C307" s="501" t="s">
        <v>358</v>
      </c>
      <c r="D307" s="501">
        <v>1</v>
      </c>
      <c r="E307" s="498"/>
      <c r="F307" s="502">
        <f t="shared" ref="F307:F370" si="35">E307*D307</f>
        <v>0</v>
      </c>
      <c r="G307" s="503" t="s">
        <v>211</v>
      </c>
      <c r="H307" s="504">
        <f>IF(G307&lt;&gt;"",VLOOKUP(G307,'5.1.4 Exchange Rates'!$C$23:$D$37,2,FALSE),"")</f>
        <v>1</v>
      </c>
      <c r="I307" s="498"/>
      <c r="J307" s="505">
        <f t="shared" ref="J307:J370" si="36">D307*I307</f>
        <v>0</v>
      </c>
      <c r="K307" s="505">
        <f t="shared" ref="K307:K370" si="37">D307*H307*I307</f>
        <v>0</v>
      </c>
      <c r="L307" s="497">
        <f t="shared" si="33"/>
        <v>0</v>
      </c>
      <c r="M307" s="498">
        <f t="shared" ref="M307:M370" si="38">L307*15%</f>
        <v>0</v>
      </c>
      <c r="N307" s="502">
        <f t="shared" si="34"/>
        <v>0</v>
      </c>
      <c r="O307" s="498"/>
      <c r="P307" s="497" t="str">
        <f>IF(O307="","Fixed",VLOOKUP(O307,'5.1.2 CPA Formulae'!$B$9:$E$19,2,FALSE))</f>
        <v>Fixed</v>
      </c>
    </row>
    <row r="308" spans="1:16" s="424" customFormat="1" ht="24.95" customHeight="1" x14ac:dyDescent="0.2">
      <c r="A308" s="496">
        <v>291</v>
      </c>
      <c r="B308" s="507" t="s">
        <v>645</v>
      </c>
      <c r="C308" s="501" t="s">
        <v>358</v>
      </c>
      <c r="D308" s="501">
        <v>1</v>
      </c>
      <c r="E308" s="498"/>
      <c r="F308" s="502">
        <f t="shared" si="35"/>
        <v>0</v>
      </c>
      <c r="G308" s="503" t="s">
        <v>211</v>
      </c>
      <c r="H308" s="504">
        <f>IF(G308&lt;&gt;"",VLOOKUP(G308,'5.1.4 Exchange Rates'!$C$23:$D$37,2,FALSE),"")</f>
        <v>1</v>
      </c>
      <c r="I308" s="498"/>
      <c r="J308" s="505">
        <f t="shared" si="36"/>
        <v>0</v>
      </c>
      <c r="K308" s="505">
        <f t="shared" si="37"/>
        <v>0</v>
      </c>
      <c r="L308" s="497">
        <f t="shared" si="33"/>
        <v>0</v>
      </c>
      <c r="M308" s="498">
        <f t="shared" si="38"/>
        <v>0</v>
      </c>
      <c r="N308" s="502">
        <f t="shared" si="34"/>
        <v>0</v>
      </c>
      <c r="O308" s="498"/>
      <c r="P308" s="497" t="str">
        <f>IF(O308="","Fixed",VLOOKUP(O308,'5.1.2 CPA Formulae'!$B$9:$E$19,2,FALSE))</f>
        <v>Fixed</v>
      </c>
    </row>
    <row r="309" spans="1:16" s="424" customFormat="1" ht="24.95" customHeight="1" x14ac:dyDescent="0.2">
      <c r="A309" s="496">
        <v>292</v>
      </c>
      <c r="B309" s="507" t="s">
        <v>646</v>
      </c>
      <c r="C309" s="501" t="s">
        <v>358</v>
      </c>
      <c r="D309" s="501">
        <v>1</v>
      </c>
      <c r="E309" s="498"/>
      <c r="F309" s="502">
        <f t="shared" si="35"/>
        <v>0</v>
      </c>
      <c r="G309" s="503" t="s">
        <v>211</v>
      </c>
      <c r="H309" s="504">
        <f>IF(G309&lt;&gt;"",VLOOKUP(G309,'5.1.4 Exchange Rates'!$C$23:$D$37,2,FALSE),"")</f>
        <v>1</v>
      </c>
      <c r="I309" s="498"/>
      <c r="J309" s="505">
        <f t="shared" si="36"/>
        <v>0</v>
      </c>
      <c r="K309" s="505">
        <f t="shared" si="37"/>
        <v>0</v>
      </c>
      <c r="L309" s="497">
        <f t="shared" si="33"/>
        <v>0</v>
      </c>
      <c r="M309" s="498">
        <f t="shared" si="38"/>
        <v>0</v>
      </c>
      <c r="N309" s="502">
        <f t="shared" si="34"/>
        <v>0</v>
      </c>
      <c r="O309" s="498"/>
      <c r="P309" s="497" t="str">
        <f>IF(O309="","Fixed",VLOOKUP(O309,'5.1.2 CPA Formulae'!$B$9:$E$19,2,FALSE))</f>
        <v>Fixed</v>
      </c>
    </row>
    <row r="310" spans="1:16" s="424" customFormat="1" ht="24.95" customHeight="1" x14ac:dyDescent="0.2">
      <c r="A310" s="496">
        <v>293</v>
      </c>
      <c r="B310" s="507" t="s">
        <v>647</v>
      </c>
      <c r="C310" s="501" t="s">
        <v>358</v>
      </c>
      <c r="D310" s="501">
        <v>1</v>
      </c>
      <c r="E310" s="498"/>
      <c r="F310" s="502">
        <f t="shared" si="35"/>
        <v>0</v>
      </c>
      <c r="G310" s="503" t="s">
        <v>211</v>
      </c>
      <c r="H310" s="504">
        <f>IF(G310&lt;&gt;"",VLOOKUP(G310,'5.1.4 Exchange Rates'!$C$23:$D$37,2,FALSE),"")</f>
        <v>1</v>
      </c>
      <c r="I310" s="498"/>
      <c r="J310" s="505">
        <f t="shared" si="36"/>
        <v>0</v>
      </c>
      <c r="K310" s="505">
        <f t="shared" si="37"/>
        <v>0</v>
      </c>
      <c r="L310" s="497">
        <f t="shared" si="33"/>
        <v>0</v>
      </c>
      <c r="M310" s="498">
        <f t="shared" si="38"/>
        <v>0</v>
      </c>
      <c r="N310" s="502">
        <f t="shared" si="34"/>
        <v>0</v>
      </c>
      <c r="O310" s="498"/>
      <c r="P310" s="497" t="str">
        <f>IF(O310="","Fixed",VLOOKUP(O310,'5.1.2 CPA Formulae'!$B$9:$E$19,2,FALSE))</f>
        <v>Fixed</v>
      </c>
    </row>
    <row r="311" spans="1:16" s="424" customFormat="1" ht="24.95" customHeight="1" x14ac:dyDescent="0.2">
      <c r="A311" s="496">
        <v>294</v>
      </c>
      <c r="B311" s="507" t="s">
        <v>648</v>
      </c>
      <c r="C311" s="501" t="s">
        <v>358</v>
      </c>
      <c r="D311" s="501">
        <v>1</v>
      </c>
      <c r="E311" s="498"/>
      <c r="F311" s="502">
        <f t="shared" si="35"/>
        <v>0</v>
      </c>
      <c r="G311" s="503" t="s">
        <v>211</v>
      </c>
      <c r="H311" s="504">
        <f>IF(G311&lt;&gt;"",VLOOKUP(G311,'5.1.4 Exchange Rates'!$C$23:$D$37,2,FALSE),"")</f>
        <v>1</v>
      </c>
      <c r="I311" s="498"/>
      <c r="J311" s="505">
        <f t="shared" si="36"/>
        <v>0</v>
      </c>
      <c r="K311" s="505">
        <f t="shared" si="37"/>
        <v>0</v>
      </c>
      <c r="L311" s="497">
        <f t="shared" si="33"/>
        <v>0</v>
      </c>
      <c r="M311" s="498">
        <f t="shared" si="38"/>
        <v>0</v>
      </c>
      <c r="N311" s="502">
        <f t="shared" si="34"/>
        <v>0</v>
      </c>
      <c r="O311" s="498"/>
      <c r="P311" s="497" t="str">
        <f>IF(O311="","Fixed",VLOOKUP(O311,'5.1.2 CPA Formulae'!$B$9:$E$19,2,FALSE))</f>
        <v>Fixed</v>
      </c>
    </row>
    <row r="312" spans="1:16" s="424" customFormat="1" ht="24.95" customHeight="1" x14ac:dyDescent="0.2">
      <c r="A312" s="496">
        <v>295</v>
      </c>
      <c r="B312" s="507" t="s">
        <v>649</v>
      </c>
      <c r="C312" s="501" t="s">
        <v>358</v>
      </c>
      <c r="D312" s="501">
        <v>1</v>
      </c>
      <c r="E312" s="498"/>
      <c r="F312" s="502">
        <f t="shared" si="35"/>
        <v>0</v>
      </c>
      <c r="G312" s="503" t="s">
        <v>211</v>
      </c>
      <c r="H312" s="504">
        <f>IF(G312&lt;&gt;"",VLOOKUP(G312,'5.1.4 Exchange Rates'!$C$23:$D$37,2,FALSE),"")</f>
        <v>1</v>
      </c>
      <c r="I312" s="498"/>
      <c r="J312" s="505">
        <f t="shared" si="36"/>
        <v>0</v>
      </c>
      <c r="K312" s="505">
        <f t="shared" si="37"/>
        <v>0</v>
      </c>
      <c r="L312" s="497">
        <f t="shared" si="33"/>
        <v>0</v>
      </c>
      <c r="M312" s="498">
        <f t="shared" si="38"/>
        <v>0</v>
      </c>
      <c r="N312" s="502">
        <f t="shared" si="34"/>
        <v>0</v>
      </c>
      <c r="O312" s="498"/>
      <c r="P312" s="497" t="str">
        <f>IF(O312="","Fixed",VLOOKUP(O312,'5.1.2 CPA Formulae'!$B$9:$E$19,2,FALSE))</f>
        <v>Fixed</v>
      </c>
    </row>
    <row r="313" spans="1:16" s="424" customFormat="1" ht="24.95" customHeight="1" x14ac:dyDescent="0.2">
      <c r="A313" s="496">
        <v>296</v>
      </c>
      <c r="B313" s="507" t="s">
        <v>650</v>
      </c>
      <c r="C313" s="501" t="s">
        <v>358</v>
      </c>
      <c r="D313" s="501">
        <v>1</v>
      </c>
      <c r="E313" s="498"/>
      <c r="F313" s="502">
        <f t="shared" si="35"/>
        <v>0</v>
      </c>
      <c r="G313" s="503" t="s">
        <v>211</v>
      </c>
      <c r="H313" s="504">
        <f>IF(G313&lt;&gt;"",VLOOKUP(G313,'5.1.4 Exchange Rates'!$C$23:$D$37,2,FALSE),"")</f>
        <v>1</v>
      </c>
      <c r="I313" s="498"/>
      <c r="J313" s="505">
        <f t="shared" si="36"/>
        <v>0</v>
      </c>
      <c r="K313" s="505">
        <f t="shared" si="37"/>
        <v>0</v>
      </c>
      <c r="L313" s="497">
        <f t="shared" si="33"/>
        <v>0</v>
      </c>
      <c r="M313" s="498">
        <f t="shared" si="38"/>
        <v>0</v>
      </c>
      <c r="N313" s="502">
        <f t="shared" si="34"/>
        <v>0</v>
      </c>
      <c r="O313" s="498"/>
      <c r="P313" s="497" t="str">
        <f>IF(O313="","Fixed",VLOOKUP(O313,'5.1.2 CPA Formulae'!$B$9:$E$19,2,FALSE))</f>
        <v>Fixed</v>
      </c>
    </row>
    <row r="314" spans="1:16" s="424" customFormat="1" ht="24.95" customHeight="1" x14ac:dyDescent="0.2">
      <c r="A314" s="496">
        <v>297</v>
      </c>
      <c r="B314" s="507" t="s">
        <v>651</v>
      </c>
      <c r="C314" s="501" t="s">
        <v>358</v>
      </c>
      <c r="D314" s="501">
        <v>1</v>
      </c>
      <c r="E314" s="498"/>
      <c r="F314" s="502">
        <f t="shared" si="35"/>
        <v>0</v>
      </c>
      <c r="G314" s="503" t="s">
        <v>211</v>
      </c>
      <c r="H314" s="504">
        <f>IF(G314&lt;&gt;"",VLOOKUP(G314,'5.1.4 Exchange Rates'!$C$23:$D$37,2,FALSE),"")</f>
        <v>1</v>
      </c>
      <c r="I314" s="498"/>
      <c r="J314" s="505">
        <f t="shared" si="36"/>
        <v>0</v>
      </c>
      <c r="K314" s="505">
        <f t="shared" si="37"/>
        <v>0</v>
      </c>
      <c r="L314" s="497">
        <f t="shared" si="33"/>
        <v>0</v>
      </c>
      <c r="M314" s="498">
        <f t="shared" si="38"/>
        <v>0</v>
      </c>
      <c r="N314" s="502">
        <f t="shared" si="34"/>
        <v>0</v>
      </c>
      <c r="O314" s="498"/>
      <c r="P314" s="497" t="str">
        <f>IF(O314="","Fixed",VLOOKUP(O314,'5.1.2 CPA Formulae'!$B$9:$E$19,2,FALSE))</f>
        <v>Fixed</v>
      </c>
    </row>
    <row r="315" spans="1:16" s="424" customFormat="1" ht="24.95" customHeight="1" x14ac:dyDescent="0.2">
      <c r="A315" s="496">
        <v>298</v>
      </c>
      <c r="B315" s="507" t="s">
        <v>652</v>
      </c>
      <c r="C315" s="501" t="s">
        <v>358</v>
      </c>
      <c r="D315" s="501">
        <v>1</v>
      </c>
      <c r="E315" s="498"/>
      <c r="F315" s="502">
        <f t="shared" si="35"/>
        <v>0</v>
      </c>
      <c r="G315" s="503" t="s">
        <v>211</v>
      </c>
      <c r="H315" s="504">
        <f>IF(G315&lt;&gt;"",VLOOKUP(G315,'5.1.4 Exchange Rates'!$C$23:$D$37,2,FALSE),"")</f>
        <v>1</v>
      </c>
      <c r="I315" s="498"/>
      <c r="J315" s="505">
        <f t="shared" si="36"/>
        <v>0</v>
      </c>
      <c r="K315" s="505">
        <f t="shared" si="37"/>
        <v>0</v>
      </c>
      <c r="L315" s="497">
        <f t="shared" si="33"/>
        <v>0</v>
      </c>
      <c r="M315" s="498">
        <f t="shared" si="38"/>
        <v>0</v>
      </c>
      <c r="N315" s="502">
        <f t="shared" si="34"/>
        <v>0</v>
      </c>
      <c r="O315" s="498"/>
      <c r="P315" s="497" t="str">
        <f>IF(O315="","Fixed",VLOOKUP(O315,'5.1.2 CPA Formulae'!$B$9:$E$19,2,FALSE))</f>
        <v>Fixed</v>
      </c>
    </row>
    <row r="316" spans="1:16" s="424" customFormat="1" ht="24.95" customHeight="1" x14ac:dyDescent="0.2">
      <c r="A316" s="496">
        <v>299</v>
      </c>
      <c r="B316" s="507" t="s">
        <v>653</v>
      </c>
      <c r="C316" s="501" t="s">
        <v>358</v>
      </c>
      <c r="D316" s="501">
        <v>1</v>
      </c>
      <c r="E316" s="498"/>
      <c r="F316" s="502">
        <f t="shared" si="35"/>
        <v>0</v>
      </c>
      <c r="G316" s="503" t="s">
        <v>211</v>
      </c>
      <c r="H316" s="504">
        <f>IF(G316&lt;&gt;"",VLOOKUP(G316,'5.1.4 Exchange Rates'!$C$23:$D$37,2,FALSE),"")</f>
        <v>1</v>
      </c>
      <c r="I316" s="498"/>
      <c r="J316" s="505">
        <f t="shared" si="36"/>
        <v>0</v>
      </c>
      <c r="K316" s="505">
        <f t="shared" si="37"/>
        <v>0</v>
      </c>
      <c r="L316" s="497">
        <f t="shared" si="33"/>
        <v>0</v>
      </c>
      <c r="M316" s="498">
        <f t="shared" si="38"/>
        <v>0</v>
      </c>
      <c r="N316" s="502">
        <f t="shared" si="34"/>
        <v>0</v>
      </c>
      <c r="O316" s="498"/>
      <c r="P316" s="497" t="str">
        <f>IF(O316="","Fixed",VLOOKUP(O316,'5.1.2 CPA Formulae'!$B$9:$E$19,2,FALSE))</f>
        <v>Fixed</v>
      </c>
    </row>
    <row r="317" spans="1:16" s="424" customFormat="1" ht="24.95" customHeight="1" x14ac:dyDescent="0.2">
      <c r="A317" s="496">
        <v>300</v>
      </c>
      <c r="B317" s="507" t="s">
        <v>654</v>
      </c>
      <c r="C317" s="501" t="s">
        <v>358</v>
      </c>
      <c r="D317" s="501">
        <v>1</v>
      </c>
      <c r="E317" s="498"/>
      <c r="F317" s="502">
        <f t="shared" si="35"/>
        <v>0</v>
      </c>
      <c r="G317" s="503" t="s">
        <v>211</v>
      </c>
      <c r="H317" s="504">
        <f>IF(G317&lt;&gt;"",VLOOKUP(G317,'5.1.4 Exchange Rates'!$C$23:$D$37,2,FALSE),"")</f>
        <v>1</v>
      </c>
      <c r="I317" s="498"/>
      <c r="J317" s="505">
        <f t="shared" si="36"/>
        <v>0</v>
      </c>
      <c r="K317" s="505">
        <f t="shared" si="37"/>
        <v>0</v>
      </c>
      <c r="L317" s="497">
        <f t="shared" si="33"/>
        <v>0</v>
      </c>
      <c r="M317" s="498">
        <f t="shared" si="38"/>
        <v>0</v>
      </c>
      <c r="N317" s="502">
        <f t="shared" si="34"/>
        <v>0</v>
      </c>
      <c r="O317" s="498"/>
      <c r="P317" s="497" t="str">
        <f>IF(O317="","Fixed",VLOOKUP(O317,'5.1.2 CPA Formulae'!$B$9:$E$19,2,FALSE))</f>
        <v>Fixed</v>
      </c>
    </row>
    <row r="318" spans="1:16" s="424" customFormat="1" ht="24.95" customHeight="1" x14ac:dyDescent="0.2">
      <c r="A318" s="496">
        <v>301</v>
      </c>
      <c r="B318" s="507" t="s">
        <v>655</v>
      </c>
      <c r="C318" s="501" t="s">
        <v>358</v>
      </c>
      <c r="D318" s="501">
        <v>1</v>
      </c>
      <c r="E318" s="498"/>
      <c r="F318" s="502">
        <f t="shared" si="35"/>
        <v>0</v>
      </c>
      <c r="G318" s="503" t="s">
        <v>211</v>
      </c>
      <c r="H318" s="504">
        <f>IF(G318&lt;&gt;"",VLOOKUP(G318,'5.1.4 Exchange Rates'!$C$23:$D$37,2,FALSE),"")</f>
        <v>1</v>
      </c>
      <c r="I318" s="498"/>
      <c r="J318" s="505">
        <f t="shared" si="36"/>
        <v>0</v>
      </c>
      <c r="K318" s="505">
        <f t="shared" si="37"/>
        <v>0</v>
      </c>
      <c r="L318" s="497">
        <f t="shared" si="33"/>
        <v>0</v>
      </c>
      <c r="M318" s="498">
        <f t="shared" si="38"/>
        <v>0</v>
      </c>
      <c r="N318" s="502">
        <f t="shared" si="34"/>
        <v>0</v>
      </c>
      <c r="O318" s="498"/>
      <c r="P318" s="497" t="str">
        <f>IF(O318="","Fixed",VLOOKUP(O318,'5.1.2 CPA Formulae'!$B$9:$E$19,2,FALSE))</f>
        <v>Fixed</v>
      </c>
    </row>
    <row r="319" spans="1:16" s="424" customFormat="1" ht="24.95" customHeight="1" x14ac:dyDescent="0.2">
      <c r="A319" s="496">
        <v>302</v>
      </c>
      <c r="B319" s="507" t="s">
        <v>656</v>
      </c>
      <c r="C319" s="501" t="s">
        <v>358</v>
      </c>
      <c r="D319" s="501">
        <v>1</v>
      </c>
      <c r="E319" s="498"/>
      <c r="F319" s="502">
        <f t="shared" si="35"/>
        <v>0</v>
      </c>
      <c r="G319" s="503" t="s">
        <v>211</v>
      </c>
      <c r="H319" s="504">
        <f>IF(G319&lt;&gt;"",VLOOKUP(G319,'5.1.4 Exchange Rates'!$C$23:$D$37,2,FALSE),"")</f>
        <v>1</v>
      </c>
      <c r="I319" s="498"/>
      <c r="J319" s="505">
        <f t="shared" si="36"/>
        <v>0</v>
      </c>
      <c r="K319" s="505">
        <f t="shared" si="37"/>
        <v>0</v>
      </c>
      <c r="L319" s="497">
        <f t="shared" si="33"/>
        <v>0</v>
      </c>
      <c r="M319" s="498">
        <f t="shared" si="38"/>
        <v>0</v>
      </c>
      <c r="N319" s="502">
        <f t="shared" si="34"/>
        <v>0</v>
      </c>
      <c r="O319" s="498"/>
      <c r="P319" s="497" t="str">
        <f>IF(O319="","Fixed",VLOOKUP(O319,'5.1.2 CPA Formulae'!$B$9:$E$19,2,FALSE))</f>
        <v>Fixed</v>
      </c>
    </row>
    <row r="320" spans="1:16" s="424" customFormat="1" ht="24.95" customHeight="1" x14ac:dyDescent="0.2">
      <c r="A320" s="496">
        <v>303</v>
      </c>
      <c r="B320" s="507" t="s">
        <v>657</v>
      </c>
      <c r="C320" s="501" t="s">
        <v>358</v>
      </c>
      <c r="D320" s="501">
        <v>1</v>
      </c>
      <c r="E320" s="498"/>
      <c r="F320" s="502">
        <f t="shared" si="35"/>
        <v>0</v>
      </c>
      <c r="G320" s="503" t="s">
        <v>211</v>
      </c>
      <c r="H320" s="504">
        <f>IF(G320&lt;&gt;"",VLOOKUP(G320,'5.1.4 Exchange Rates'!$C$23:$D$37,2,FALSE),"")</f>
        <v>1</v>
      </c>
      <c r="I320" s="498"/>
      <c r="J320" s="505">
        <f t="shared" si="36"/>
        <v>0</v>
      </c>
      <c r="K320" s="505">
        <f t="shared" si="37"/>
        <v>0</v>
      </c>
      <c r="L320" s="497">
        <f t="shared" si="33"/>
        <v>0</v>
      </c>
      <c r="M320" s="498">
        <f t="shared" si="38"/>
        <v>0</v>
      </c>
      <c r="N320" s="502">
        <f t="shared" si="34"/>
        <v>0</v>
      </c>
      <c r="O320" s="498"/>
      <c r="P320" s="497" t="str">
        <f>IF(O320="","Fixed",VLOOKUP(O320,'5.1.2 CPA Formulae'!$B$9:$E$19,2,FALSE))</f>
        <v>Fixed</v>
      </c>
    </row>
    <row r="321" spans="1:16" s="424" customFormat="1" ht="24.95" customHeight="1" x14ac:dyDescent="0.2">
      <c r="A321" s="496">
        <v>304</v>
      </c>
      <c r="B321" s="507" t="s">
        <v>658</v>
      </c>
      <c r="C321" s="501" t="s">
        <v>358</v>
      </c>
      <c r="D321" s="501">
        <v>1</v>
      </c>
      <c r="E321" s="498"/>
      <c r="F321" s="502">
        <f t="shared" si="35"/>
        <v>0</v>
      </c>
      <c r="G321" s="503" t="s">
        <v>211</v>
      </c>
      <c r="H321" s="504">
        <f>IF(G321&lt;&gt;"",VLOOKUP(G321,'5.1.4 Exchange Rates'!$C$23:$D$37,2,FALSE),"")</f>
        <v>1</v>
      </c>
      <c r="I321" s="498"/>
      <c r="J321" s="505">
        <f t="shared" si="36"/>
        <v>0</v>
      </c>
      <c r="K321" s="505">
        <f t="shared" si="37"/>
        <v>0</v>
      </c>
      <c r="L321" s="497">
        <f t="shared" si="33"/>
        <v>0</v>
      </c>
      <c r="M321" s="498">
        <f t="shared" si="38"/>
        <v>0</v>
      </c>
      <c r="N321" s="502">
        <f t="shared" si="34"/>
        <v>0</v>
      </c>
      <c r="O321" s="498"/>
      <c r="P321" s="497" t="str">
        <f>IF(O321="","Fixed",VLOOKUP(O321,'5.1.2 CPA Formulae'!$B$9:$E$19,2,FALSE))</f>
        <v>Fixed</v>
      </c>
    </row>
    <row r="322" spans="1:16" s="424" customFormat="1" ht="24.95" customHeight="1" x14ac:dyDescent="0.2">
      <c r="A322" s="496">
        <v>305</v>
      </c>
      <c r="B322" s="507" t="s">
        <v>659</v>
      </c>
      <c r="C322" s="501" t="s">
        <v>358</v>
      </c>
      <c r="D322" s="501">
        <v>1</v>
      </c>
      <c r="E322" s="498"/>
      <c r="F322" s="502">
        <f t="shared" si="35"/>
        <v>0</v>
      </c>
      <c r="G322" s="503" t="s">
        <v>211</v>
      </c>
      <c r="H322" s="504">
        <f>IF(G322&lt;&gt;"",VLOOKUP(G322,'5.1.4 Exchange Rates'!$C$23:$D$37,2,FALSE),"")</f>
        <v>1</v>
      </c>
      <c r="I322" s="498"/>
      <c r="J322" s="505">
        <f t="shared" si="36"/>
        <v>0</v>
      </c>
      <c r="K322" s="505">
        <f t="shared" si="37"/>
        <v>0</v>
      </c>
      <c r="L322" s="497">
        <f t="shared" si="33"/>
        <v>0</v>
      </c>
      <c r="M322" s="498">
        <f t="shared" si="38"/>
        <v>0</v>
      </c>
      <c r="N322" s="502">
        <f t="shared" si="34"/>
        <v>0</v>
      </c>
      <c r="O322" s="498"/>
      <c r="P322" s="497" t="str">
        <f>IF(O322="","Fixed",VLOOKUP(O322,'5.1.2 CPA Formulae'!$B$9:$E$19,2,FALSE))</f>
        <v>Fixed</v>
      </c>
    </row>
    <row r="323" spans="1:16" s="424" customFormat="1" ht="24.95" customHeight="1" x14ac:dyDescent="0.2">
      <c r="A323" s="496">
        <v>306</v>
      </c>
      <c r="B323" s="507" t="s">
        <v>660</v>
      </c>
      <c r="C323" s="501" t="s">
        <v>358</v>
      </c>
      <c r="D323" s="501">
        <v>1</v>
      </c>
      <c r="E323" s="498"/>
      <c r="F323" s="502">
        <f t="shared" si="35"/>
        <v>0</v>
      </c>
      <c r="G323" s="503" t="s">
        <v>211</v>
      </c>
      <c r="H323" s="504">
        <f>IF(G323&lt;&gt;"",VLOOKUP(G323,'5.1.4 Exchange Rates'!$C$23:$D$37,2,FALSE),"")</f>
        <v>1</v>
      </c>
      <c r="I323" s="498"/>
      <c r="J323" s="505">
        <f t="shared" si="36"/>
        <v>0</v>
      </c>
      <c r="K323" s="505">
        <f t="shared" si="37"/>
        <v>0</v>
      </c>
      <c r="L323" s="497">
        <f t="shared" si="33"/>
        <v>0</v>
      </c>
      <c r="M323" s="498">
        <f t="shared" si="38"/>
        <v>0</v>
      </c>
      <c r="N323" s="502">
        <f t="shared" si="34"/>
        <v>0</v>
      </c>
      <c r="O323" s="498"/>
      <c r="P323" s="497" t="str">
        <f>IF(O323="","Fixed",VLOOKUP(O323,'5.1.2 CPA Formulae'!$B$9:$E$19,2,FALSE))</f>
        <v>Fixed</v>
      </c>
    </row>
    <row r="324" spans="1:16" s="424" customFormat="1" ht="24.95" customHeight="1" x14ac:dyDescent="0.2">
      <c r="A324" s="496">
        <v>307</v>
      </c>
      <c r="B324" s="507" t="s">
        <v>661</v>
      </c>
      <c r="C324" s="501" t="s">
        <v>358</v>
      </c>
      <c r="D324" s="501">
        <v>1</v>
      </c>
      <c r="E324" s="498"/>
      <c r="F324" s="502">
        <f t="shared" si="35"/>
        <v>0</v>
      </c>
      <c r="G324" s="503" t="s">
        <v>211</v>
      </c>
      <c r="H324" s="504">
        <f>IF(G324&lt;&gt;"",VLOOKUP(G324,'5.1.4 Exchange Rates'!$C$23:$D$37,2,FALSE),"")</f>
        <v>1</v>
      </c>
      <c r="I324" s="498"/>
      <c r="J324" s="505">
        <f t="shared" si="36"/>
        <v>0</v>
      </c>
      <c r="K324" s="505">
        <f t="shared" si="37"/>
        <v>0</v>
      </c>
      <c r="L324" s="497">
        <f t="shared" si="33"/>
        <v>0</v>
      </c>
      <c r="M324" s="498">
        <f t="shared" si="38"/>
        <v>0</v>
      </c>
      <c r="N324" s="502">
        <f t="shared" si="34"/>
        <v>0</v>
      </c>
      <c r="O324" s="498"/>
      <c r="P324" s="497" t="str">
        <f>IF(O324="","Fixed",VLOOKUP(O324,'5.1.2 CPA Formulae'!$B$9:$E$19,2,FALSE))</f>
        <v>Fixed</v>
      </c>
    </row>
    <row r="325" spans="1:16" s="424" customFormat="1" ht="24.95" customHeight="1" x14ac:dyDescent="0.2">
      <c r="A325" s="496">
        <v>308</v>
      </c>
      <c r="B325" s="507" t="s">
        <v>662</v>
      </c>
      <c r="C325" s="501" t="s">
        <v>358</v>
      </c>
      <c r="D325" s="501">
        <v>1</v>
      </c>
      <c r="E325" s="498"/>
      <c r="F325" s="502">
        <f t="shared" si="35"/>
        <v>0</v>
      </c>
      <c r="G325" s="503" t="s">
        <v>211</v>
      </c>
      <c r="H325" s="504">
        <f>IF(G325&lt;&gt;"",VLOOKUP(G325,'5.1.4 Exchange Rates'!$C$23:$D$37,2,FALSE),"")</f>
        <v>1</v>
      </c>
      <c r="I325" s="498"/>
      <c r="J325" s="505">
        <f t="shared" si="36"/>
        <v>0</v>
      </c>
      <c r="K325" s="505">
        <f t="shared" si="37"/>
        <v>0</v>
      </c>
      <c r="L325" s="497">
        <f t="shared" si="33"/>
        <v>0</v>
      </c>
      <c r="M325" s="498">
        <f t="shared" si="38"/>
        <v>0</v>
      </c>
      <c r="N325" s="502">
        <f t="shared" si="34"/>
        <v>0</v>
      </c>
      <c r="O325" s="498"/>
      <c r="P325" s="497" t="str">
        <f>IF(O325="","Fixed",VLOOKUP(O325,'5.1.2 CPA Formulae'!$B$9:$E$19,2,FALSE))</f>
        <v>Fixed</v>
      </c>
    </row>
    <row r="326" spans="1:16" s="424" customFormat="1" ht="24.95" customHeight="1" x14ac:dyDescent="0.2">
      <c r="A326" s="496">
        <v>309</v>
      </c>
      <c r="B326" s="507" t="s">
        <v>663</v>
      </c>
      <c r="C326" s="501" t="s">
        <v>358</v>
      </c>
      <c r="D326" s="501">
        <v>1</v>
      </c>
      <c r="E326" s="498"/>
      <c r="F326" s="502">
        <f t="shared" si="35"/>
        <v>0</v>
      </c>
      <c r="G326" s="503" t="s">
        <v>211</v>
      </c>
      <c r="H326" s="504">
        <f>IF(G326&lt;&gt;"",VLOOKUP(G326,'5.1.4 Exchange Rates'!$C$23:$D$37,2,FALSE),"")</f>
        <v>1</v>
      </c>
      <c r="I326" s="498"/>
      <c r="J326" s="505">
        <f t="shared" si="36"/>
        <v>0</v>
      </c>
      <c r="K326" s="505">
        <f t="shared" si="37"/>
        <v>0</v>
      </c>
      <c r="L326" s="497">
        <f t="shared" si="33"/>
        <v>0</v>
      </c>
      <c r="M326" s="498">
        <f t="shared" si="38"/>
        <v>0</v>
      </c>
      <c r="N326" s="502">
        <f t="shared" si="34"/>
        <v>0</v>
      </c>
      <c r="O326" s="498"/>
      <c r="P326" s="497" t="str">
        <f>IF(O326="","Fixed",VLOOKUP(O326,'5.1.2 CPA Formulae'!$B$9:$E$19,2,FALSE))</f>
        <v>Fixed</v>
      </c>
    </row>
    <row r="327" spans="1:16" s="424" customFormat="1" ht="24.95" customHeight="1" x14ac:dyDescent="0.2">
      <c r="A327" s="496">
        <v>310</v>
      </c>
      <c r="B327" s="507" t="s">
        <v>664</v>
      </c>
      <c r="C327" s="501" t="s">
        <v>358</v>
      </c>
      <c r="D327" s="501">
        <v>1</v>
      </c>
      <c r="E327" s="498"/>
      <c r="F327" s="502">
        <f t="shared" si="35"/>
        <v>0</v>
      </c>
      <c r="G327" s="503" t="s">
        <v>211</v>
      </c>
      <c r="H327" s="504">
        <f>IF(G327&lt;&gt;"",VLOOKUP(G327,'5.1.4 Exchange Rates'!$C$23:$D$37,2,FALSE),"")</f>
        <v>1</v>
      </c>
      <c r="I327" s="498"/>
      <c r="J327" s="505">
        <f t="shared" si="36"/>
        <v>0</v>
      </c>
      <c r="K327" s="505">
        <f t="shared" si="37"/>
        <v>0</v>
      </c>
      <c r="L327" s="497">
        <f t="shared" si="33"/>
        <v>0</v>
      </c>
      <c r="M327" s="498">
        <f t="shared" si="38"/>
        <v>0</v>
      </c>
      <c r="N327" s="502">
        <f t="shared" si="34"/>
        <v>0</v>
      </c>
      <c r="O327" s="498"/>
      <c r="P327" s="497" t="str">
        <f>IF(O327="","Fixed",VLOOKUP(O327,'5.1.2 CPA Formulae'!$B$9:$E$19,2,FALSE))</f>
        <v>Fixed</v>
      </c>
    </row>
    <row r="328" spans="1:16" s="424" customFormat="1" ht="24.95" customHeight="1" x14ac:dyDescent="0.2">
      <c r="A328" s="496">
        <v>311</v>
      </c>
      <c r="B328" s="507" t="s">
        <v>665</v>
      </c>
      <c r="C328" s="501" t="s">
        <v>358</v>
      </c>
      <c r="D328" s="501">
        <v>1</v>
      </c>
      <c r="E328" s="498"/>
      <c r="F328" s="502">
        <f t="shared" si="35"/>
        <v>0</v>
      </c>
      <c r="G328" s="503" t="s">
        <v>211</v>
      </c>
      <c r="H328" s="504">
        <f>IF(G328&lt;&gt;"",VLOOKUP(G328,'5.1.4 Exchange Rates'!$C$23:$D$37,2,FALSE),"")</f>
        <v>1</v>
      </c>
      <c r="I328" s="498"/>
      <c r="J328" s="505">
        <f t="shared" si="36"/>
        <v>0</v>
      </c>
      <c r="K328" s="505">
        <f t="shared" si="37"/>
        <v>0</v>
      </c>
      <c r="L328" s="497">
        <f t="shared" si="33"/>
        <v>0</v>
      </c>
      <c r="M328" s="498">
        <f t="shared" si="38"/>
        <v>0</v>
      </c>
      <c r="N328" s="502">
        <f t="shared" si="34"/>
        <v>0</v>
      </c>
      <c r="O328" s="498"/>
      <c r="P328" s="497" t="str">
        <f>IF(O328="","Fixed",VLOOKUP(O328,'5.1.2 CPA Formulae'!$B$9:$E$19,2,FALSE))</f>
        <v>Fixed</v>
      </c>
    </row>
    <row r="329" spans="1:16" s="424" customFormat="1" ht="24.95" customHeight="1" x14ac:dyDescent="0.2">
      <c r="A329" s="496">
        <v>312</v>
      </c>
      <c r="B329" s="507" t="s">
        <v>666</v>
      </c>
      <c r="C329" s="501" t="s">
        <v>358</v>
      </c>
      <c r="D329" s="501">
        <v>1</v>
      </c>
      <c r="E329" s="498"/>
      <c r="F329" s="502">
        <f t="shared" si="35"/>
        <v>0</v>
      </c>
      <c r="G329" s="503" t="s">
        <v>211</v>
      </c>
      <c r="H329" s="504">
        <f>IF(G329&lt;&gt;"",VLOOKUP(G329,'5.1.4 Exchange Rates'!$C$23:$D$37,2,FALSE),"")</f>
        <v>1</v>
      </c>
      <c r="I329" s="498"/>
      <c r="J329" s="505">
        <f t="shared" si="36"/>
        <v>0</v>
      </c>
      <c r="K329" s="505">
        <f t="shared" si="37"/>
        <v>0</v>
      </c>
      <c r="L329" s="497">
        <f t="shared" si="33"/>
        <v>0</v>
      </c>
      <c r="M329" s="498">
        <f t="shared" si="38"/>
        <v>0</v>
      </c>
      <c r="N329" s="502">
        <f t="shared" si="34"/>
        <v>0</v>
      </c>
      <c r="O329" s="498"/>
      <c r="P329" s="497" t="str">
        <f>IF(O329="","Fixed",VLOOKUP(O329,'5.1.2 CPA Formulae'!$B$9:$E$19,2,FALSE))</f>
        <v>Fixed</v>
      </c>
    </row>
    <row r="330" spans="1:16" s="424" customFormat="1" ht="24.95" customHeight="1" x14ac:dyDescent="0.2">
      <c r="A330" s="496">
        <v>313</v>
      </c>
      <c r="B330" s="507" t="s">
        <v>667</v>
      </c>
      <c r="C330" s="501" t="s">
        <v>358</v>
      </c>
      <c r="D330" s="501">
        <v>1</v>
      </c>
      <c r="E330" s="498"/>
      <c r="F330" s="502">
        <f t="shared" si="35"/>
        <v>0</v>
      </c>
      <c r="G330" s="503" t="s">
        <v>211</v>
      </c>
      <c r="H330" s="504">
        <f>IF(G330&lt;&gt;"",VLOOKUP(G330,'5.1.4 Exchange Rates'!$C$23:$D$37,2,FALSE),"")</f>
        <v>1</v>
      </c>
      <c r="I330" s="498"/>
      <c r="J330" s="505">
        <f t="shared" si="36"/>
        <v>0</v>
      </c>
      <c r="K330" s="505">
        <f t="shared" si="37"/>
        <v>0</v>
      </c>
      <c r="L330" s="497">
        <f t="shared" si="33"/>
        <v>0</v>
      </c>
      <c r="M330" s="498">
        <f t="shared" si="38"/>
        <v>0</v>
      </c>
      <c r="N330" s="502">
        <f t="shared" si="34"/>
        <v>0</v>
      </c>
      <c r="O330" s="498"/>
      <c r="P330" s="497" t="str">
        <f>IF(O330="","Fixed",VLOOKUP(O330,'5.1.2 CPA Formulae'!$B$9:$E$19,2,FALSE))</f>
        <v>Fixed</v>
      </c>
    </row>
    <row r="331" spans="1:16" s="424" customFormat="1" ht="24.95" customHeight="1" x14ac:dyDescent="0.2">
      <c r="A331" s="496">
        <v>314</v>
      </c>
      <c r="B331" s="507" t="s">
        <v>668</v>
      </c>
      <c r="C331" s="501" t="s">
        <v>358</v>
      </c>
      <c r="D331" s="501">
        <v>1</v>
      </c>
      <c r="E331" s="498"/>
      <c r="F331" s="502">
        <f t="shared" si="35"/>
        <v>0</v>
      </c>
      <c r="G331" s="503" t="s">
        <v>211</v>
      </c>
      <c r="H331" s="504">
        <f>IF(G331&lt;&gt;"",VLOOKUP(G331,'5.1.4 Exchange Rates'!$C$23:$D$37,2,FALSE),"")</f>
        <v>1</v>
      </c>
      <c r="I331" s="498"/>
      <c r="J331" s="505">
        <f t="shared" si="36"/>
        <v>0</v>
      </c>
      <c r="K331" s="505">
        <f t="shared" si="37"/>
        <v>0</v>
      </c>
      <c r="L331" s="497">
        <f t="shared" si="33"/>
        <v>0</v>
      </c>
      <c r="M331" s="498">
        <f t="shared" si="38"/>
        <v>0</v>
      </c>
      <c r="N331" s="502">
        <f t="shared" si="34"/>
        <v>0</v>
      </c>
      <c r="O331" s="498"/>
      <c r="P331" s="497" t="str">
        <f>IF(O331="","Fixed",VLOOKUP(O331,'5.1.2 CPA Formulae'!$B$9:$E$19,2,FALSE))</f>
        <v>Fixed</v>
      </c>
    </row>
    <row r="332" spans="1:16" s="424" customFormat="1" ht="24.95" customHeight="1" x14ac:dyDescent="0.2">
      <c r="A332" s="496">
        <v>315</v>
      </c>
      <c r="B332" s="507" t="s">
        <v>669</v>
      </c>
      <c r="C332" s="501" t="s">
        <v>358</v>
      </c>
      <c r="D332" s="501">
        <v>1</v>
      </c>
      <c r="E332" s="498"/>
      <c r="F332" s="502">
        <f t="shared" si="35"/>
        <v>0</v>
      </c>
      <c r="G332" s="503" t="s">
        <v>211</v>
      </c>
      <c r="H332" s="504">
        <f>IF(G332&lt;&gt;"",VLOOKUP(G332,'5.1.4 Exchange Rates'!$C$23:$D$37,2,FALSE),"")</f>
        <v>1</v>
      </c>
      <c r="I332" s="498"/>
      <c r="J332" s="505">
        <f t="shared" si="36"/>
        <v>0</v>
      </c>
      <c r="K332" s="505">
        <f t="shared" si="37"/>
        <v>0</v>
      </c>
      <c r="L332" s="497">
        <f t="shared" si="33"/>
        <v>0</v>
      </c>
      <c r="M332" s="498">
        <f t="shared" si="38"/>
        <v>0</v>
      </c>
      <c r="N332" s="502">
        <f t="shared" si="34"/>
        <v>0</v>
      </c>
      <c r="O332" s="498"/>
      <c r="P332" s="497" t="str">
        <f>IF(O332="","Fixed",VLOOKUP(O332,'5.1.2 CPA Formulae'!$B$9:$E$19,2,FALSE))</f>
        <v>Fixed</v>
      </c>
    </row>
    <row r="333" spans="1:16" s="424" customFormat="1" ht="24.95" customHeight="1" x14ac:dyDescent="0.2">
      <c r="A333" s="496">
        <v>316</v>
      </c>
      <c r="B333" s="507" t="s">
        <v>670</v>
      </c>
      <c r="C333" s="501" t="s">
        <v>358</v>
      </c>
      <c r="D333" s="501">
        <v>1</v>
      </c>
      <c r="E333" s="498"/>
      <c r="F333" s="502">
        <f t="shared" si="35"/>
        <v>0</v>
      </c>
      <c r="G333" s="503" t="s">
        <v>211</v>
      </c>
      <c r="H333" s="504">
        <f>IF(G333&lt;&gt;"",VLOOKUP(G333,'5.1.4 Exchange Rates'!$C$23:$D$37,2,FALSE),"")</f>
        <v>1</v>
      </c>
      <c r="I333" s="498"/>
      <c r="J333" s="505">
        <f t="shared" si="36"/>
        <v>0</v>
      </c>
      <c r="K333" s="505">
        <f t="shared" si="37"/>
        <v>0</v>
      </c>
      <c r="L333" s="497">
        <f t="shared" si="33"/>
        <v>0</v>
      </c>
      <c r="M333" s="498">
        <f t="shared" si="38"/>
        <v>0</v>
      </c>
      <c r="N333" s="502">
        <f t="shared" si="34"/>
        <v>0</v>
      </c>
      <c r="O333" s="498"/>
      <c r="P333" s="497" t="str">
        <f>IF(O333="","Fixed",VLOOKUP(O333,'5.1.2 CPA Formulae'!$B$9:$E$19,2,FALSE))</f>
        <v>Fixed</v>
      </c>
    </row>
    <row r="334" spans="1:16" s="424" customFormat="1" ht="24.95" customHeight="1" x14ac:dyDescent="0.2">
      <c r="A334" s="496">
        <v>317</v>
      </c>
      <c r="B334" s="507" t="s">
        <v>671</v>
      </c>
      <c r="C334" s="501" t="s">
        <v>358</v>
      </c>
      <c r="D334" s="501">
        <v>1</v>
      </c>
      <c r="E334" s="498"/>
      <c r="F334" s="502">
        <f t="shared" si="35"/>
        <v>0</v>
      </c>
      <c r="G334" s="503" t="s">
        <v>211</v>
      </c>
      <c r="H334" s="504">
        <f>IF(G334&lt;&gt;"",VLOOKUP(G334,'5.1.4 Exchange Rates'!$C$23:$D$37,2,FALSE),"")</f>
        <v>1</v>
      </c>
      <c r="I334" s="498"/>
      <c r="J334" s="505">
        <f t="shared" si="36"/>
        <v>0</v>
      </c>
      <c r="K334" s="505">
        <f t="shared" si="37"/>
        <v>0</v>
      </c>
      <c r="L334" s="497">
        <f t="shared" si="33"/>
        <v>0</v>
      </c>
      <c r="M334" s="498">
        <f t="shared" si="38"/>
        <v>0</v>
      </c>
      <c r="N334" s="502">
        <f t="shared" si="34"/>
        <v>0</v>
      </c>
      <c r="O334" s="498"/>
      <c r="P334" s="497" t="str">
        <f>IF(O334="","Fixed",VLOOKUP(O334,'5.1.2 CPA Formulae'!$B$9:$E$19,2,FALSE))</f>
        <v>Fixed</v>
      </c>
    </row>
    <row r="335" spans="1:16" s="424" customFormat="1" ht="24.95" customHeight="1" x14ac:dyDescent="0.2">
      <c r="A335" s="496">
        <v>318</v>
      </c>
      <c r="B335" s="507" t="s">
        <v>672</v>
      </c>
      <c r="C335" s="501" t="s">
        <v>358</v>
      </c>
      <c r="D335" s="501">
        <v>1</v>
      </c>
      <c r="E335" s="498"/>
      <c r="F335" s="502">
        <f t="shared" si="35"/>
        <v>0</v>
      </c>
      <c r="G335" s="503" t="s">
        <v>211</v>
      </c>
      <c r="H335" s="504">
        <f>IF(G335&lt;&gt;"",VLOOKUP(G335,'5.1.4 Exchange Rates'!$C$23:$D$37,2,FALSE),"")</f>
        <v>1</v>
      </c>
      <c r="I335" s="498"/>
      <c r="J335" s="505">
        <f t="shared" si="36"/>
        <v>0</v>
      </c>
      <c r="K335" s="505">
        <f t="shared" si="37"/>
        <v>0</v>
      </c>
      <c r="L335" s="497">
        <f t="shared" si="33"/>
        <v>0</v>
      </c>
      <c r="M335" s="498">
        <f t="shared" si="38"/>
        <v>0</v>
      </c>
      <c r="N335" s="502">
        <f t="shared" si="34"/>
        <v>0</v>
      </c>
      <c r="O335" s="498"/>
      <c r="P335" s="497" t="str">
        <f>IF(O335="","Fixed",VLOOKUP(O335,'5.1.2 CPA Formulae'!$B$9:$E$19,2,FALSE))</f>
        <v>Fixed</v>
      </c>
    </row>
    <row r="336" spans="1:16" s="424" customFormat="1" ht="24.95" customHeight="1" x14ac:dyDescent="0.2">
      <c r="A336" s="496">
        <v>319</v>
      </c>
      <c r="B336" s="507" t="s">
        <v>673</v>
      </c>
      <c r="C336" s="501" t="s">
        <v>358</v>
      </c>
      <c r="D336" s="501">
        <v>1</v>
      </c>
      <c r="E336" s="498"/>
      <c r="F336" s="502">
        <f t="shared" si="35"/>
        <v>0</v>
      </c>
      <c r="G336" s="503" t="s">
        <v>211</v>
      </c>
      <c r="H336" s="504">
        <f>IF(G336&lt;&gt;"",VLOOKUP(G336,'5.1.4 Exchange Rates'!$C$23:$D$37,2,FALSE),"")</f>
        <v>1</v>
      </c>
      <c r="I336" s="498"/>
      <c r="J336" s="505">
        <f t="shared" si="36"/>
        <v>0</v>
      </c>
      <c r="K336" s="505">
        <f t="shared" si="37"/>
        <v>0</v>
      </c>
      <c r="L336" s="497">
        <f t="shared" si="33"/>
        <v>0</v>
      </c>
      <c r="M336" s="498">
        <f t="shared" si="38"/>
        <v>0</v>
      </c>
      <c r="N336" s="502">
        <f t="shared" si="34"/>
        <v>0</v>
      </c>
      <c r="O336" s="498"/>
      <c r="P336" s="497" t="str">
        <f>IF(O336="","Fixed",VLOOKUP(O336,'5.1.2 CPA Formulae'!$B$9:$E$19,2,FALSE))</f>
        <v>Fixed</v>
      </c>
    </row>
    <row r="337" spans="1:16" s="424" customFormat="1" ht="24.95" customHeight="1" x14ac:dyDescent="0.2">
      <c r="A337" s="496">
        <v>320</v>
      </c>
      <c r="B337" s="507" t="s">
        <v>674</v>
      </c>
      <c r="C337" s="501" t="s">
        <v>358</v>
      </c>
      <c r="D337" s="501">
        <v>1</v>
      </c>
      <c r="E337" s="498"/>
      <c r="F337" s="502">
        <f t="shared" si="35"/>
        <v>0</v>
      </c>
      <c r="G337" s="503" t="s">
        <v>211</v>
      </c>
      <c r="H337" s="504">
        <f>IF(G337&lt;&gt;"",VLOOKUP(G337,'5.1.4 Exchange Rates'!$C$23:$D$37,2,FALSE),"")</f>
        <v>1</v>
      </c>
      <c r="I337" s="498"/>
      <c r="J337" s="505">
        <f t="shared" si="36"/>
        <v>0</v>
      </c>
      <c r="K337" s="505">
        <f t="shared" si="37"/>
        <v>0</v>
      </c>
      <c r="L337" s="497">
        <f t="shared" si="33"/>
        <v>0</v>
      </c>
      <c r="M337" s="498">
        <f t="shared" si="38"/>
        <v>0</v>
      </c>
      <c r="N337" s="502">
        <f t="shared" si="34"/>
        <v>0</v>
      </c>
      <c r="O337" s="498"/>
      <c r="P337" s="497" t="str">
        <f>IF(O337="","Fixed",VLOOKUP(O337,'5.1.2 CPA Formulae'!$B$9:$E$19,2,FALSE))</f>
        <v>Fixed</v>
      </c>
    </row>
    <row r="338" spans="1:16" s="424" customFormat="1" ht="24.95" customHeight="1" x14ac:dyDescent="0.2">
      <c r="A338" s="496">
        <v>321</v>
      </c>
      <c r="B338" s="507" t="s">
        <v>675</v>
      </c>
      <c r="C338" s="501" t="s">
        <v>358</v>
      </c>
      <c r="D338" s="501">
        <v>1</v>
      </c>
      <c r="E338" s="498"/>
      <c r="F338" s="502">
        <f t="shared" si="35"/>
        <v>0</v>
      </c>
      <c r="G338" s="503" t="s">
        <v>211</v>
      </c>
      <c r="H338" s="504">
        <f>IF(G338&lt;&gt;"",VLOOKUP(G338,'5.1.4 Exchange Rates'!$C$23:$D$37,2,FALSE),"")</f>
        <v>1</v>
      </c>
      <c r="I338" s="498"/>
      <c r="J338" s="505">
        <f t="shared" si="36"/>
        <v>0</v>
      </c>
      <c r="K338" s="505">
        <f t="shared" si="37"/>
        <v>0</v>
      </c>
      <c r="L338" s="497">
        <f t="shared" si="33"/>
        <v>0</v>
      </c>
      <c r="M338" s="498">
        <f t="shared" si="38"/>
        <v>0</v>
      </c>
      <c r="N338" s="502">
        <f t="shared" si="34"/>
        <v>0</v>
      </c>
      <c r="O338" s="498"/>
      <c r="P338" s="497" t="str">
        <f>IF(O338="","Fixed",VLOOKUP(O338,'5.1.2 CPA Formulae'!$B$9:$E$19,2,FALSE))</f>
        <v>Fixed</v>
      </c>
    </row>
    <row r="339" spans="1:16" s="424" customFormat="1" ht="24.95" customHeight="1" x14ac:dyDescent="0.2">
      <c r="A339" s="496">
        <v>322</v>
      </c>
      <c r="B339" s="507" t="s">
        <v>676</v>
      </c>
      <c r="C339" s="501" t="s">
        <v>358</v>
      </c>
      <c r="D339" s="501">
        <v>1</v>
      </c>
      <c r="E339" s="498"/>
      <c r="F339" s="502">
        <f t="shared" si="35"/>
        <v>0</v>
      </c>
      <c r="G339" s="503" t="s">
        <v>211</v>
      </c>
      <c r="H339" s="504">
        <f>IF(G339&lt;&gt;"",VLOOKUP(G339,'5.1.4 Exchange Rates'!$C$23:$D$37,2,FALSE),"")</f>
        <v>1</v>
      </c>
      <c r="I339" s="498"/>
      <c r="J339" s="505">
        <f t="shared" si="36"/>
        <v>0</v>
      </c>
      <c r="K339" s="505">
        <f t="shared" si="37"/>
        <v>0</v>
      </c>
      <c r="L339" s="497">
        <f t="shared" si="33"/>
        <v>0</v>
      </c>
      <c r="M339" s="498">
        <f t="shared" si="38"/>
        <v>0</v>
      </c>
      <c r="N339" s="502">
        <f t="shared" si="34"/>
        <v>0</v>
      </c>
      <c r="O339" s="498"/>
      <c r="P339" s="497" t="str">
        <f>IF(O339="","Fixed",VLOOKUP(O339,'5.1.2 CPA Formulae'!$B$9:$E$19,2,FALSE))</f>
        <v>Fixed</v>
      </c>
    </row>
    <row r="340" spans="1:16" s="424" customFormat="1" ht="24.95" customHeight="1" x14ac:dyDescent="0.2">
      <c r="A340" s="496">
        <v>323</v>
      </c>
      <c r="B340" s="507" t="s">
        <v>677</v>
      </c>
      <c r="C340" s="501" t="s">
        <v>358</v>
      </c>
      <c r="D340" s="501">
        <v>1</v>
      </c>
      <c r="E340" s="498"/>
      <c r="F340" s="502">
        <f t="shared" si="35"/>
        <v>0</v>
      </c>
      <c r="G340" s="503" t="s">
        <v>211</v>
      </c>
      <c r="H340" s="504">
        <f>IF(G340&lt;&gt;"",VLOOKUP(G340,'5.1.4 Exchange Rates'!$C$23:$D$37,2,FALSE),"")</f>
        <v>1</v>
      </c>
      <c r="I340" s="498"/>
      <c r="J340" s="505">
        <f t="shared" si="36"/>
        <v>0</v>
      </c>
      <c r="K340" s="505">
        <f t="shared" si="37"/>
        <v>0</v>
      </c>
      <c r="L340" s="497">
        <f t="shared" si="33"/>
        <v>0</v>
      </c>
      <c r="M340" s="498">
        <f t="shared" si="38"/>
        <v>0</v>
      </c>
      <c r="N340" s="502">
        <f t="shared" si="34"/>
        <v>0</v>
      </c>
      <c r="O340" s="498"/>
      <c r="P340" s="497" t="str">
        <f>IF(O340="","Fixed",VLOOKUP(O340,'5.1.2 CPA Formulae'!$B$9:$E$19,2,FALSE))</f>
        <v>Fixed</v>
      </c>
    </row>
    <row r="341" spans="1:16" s="424" customFormat="1" ht="24.95" customHeight="1" x14ac:dyDescent="0.2">
      <c r="A341" s="496">
        <v>324</v>
      </c>
      <c r="B341" s="507" t="s">
        <v>678</v>
      </c>
      <c r="C341" s="501" t="s">
        <v>358</v>
      </c>
      <c r="D341" s="501">
        <v>1</v>
      </c>
      <c r="E341" s="498"/>
      <c r="F341" s="502">
        <f t="shared" si="35"/>
        <v>0</v>
      </c>
      <c r="G341" s="503" t="s">
        <v>211</v>
      </c>
      <c r="H341" s="504">
        <f>IF(G341&lt;&gt;"",VLOOKUP(G341,'5.1.4 Exchange Rates'!$C$23:$D$37,2,FALSE),"")</f>
        <v>1</v>
      </c>
      <c r="I341" s="498"/>
      <c r="J341" s="505">
        <f t="shared" si="36"/>
        <v>0</v>
      </c>
      <c r="K341" s="505">
        <f t="shared" si="37"/>
        <v>0</v>
      </c>
      <c r="L341" s="497">
        <f t="shared" si="33"/>
        <v>0</v>
      </c>
      <c r="M341" s="498">
        <f t="shared" si="38"/>
        <v>0</v>
      </c>
      <c r="N341" s="502">
        <f t="shared" si="34"/>
        <v>0</v>
      </c>
      <c r="O341" s="498"/>
      <c r="P341" s="497" t="str">
        <f>IF(O341="","Fixed",VLOOKUP(O341,'5.1.2 CPA Formulae'!$B$9:$E$19,2,FALSE))</f>
        <v>Fixed</v>
      </c>
    </row>
    <row r="342" spans="1:16" s="424" customFormat="1" ht="24.95" customHeight="1" x14ac:dyDescent="0.2">
      <c r="A342" s="496">
        <v>325</v>
      </c>
      <c r="B342" s="507" t="s">
        <v>679</v>
      </c>
      <c r="C342" s="501" t="s">
        <v>358</v>
      </c>
      <c r="D342" s="501">
        <v>1</v>
      </c>
      <c r="E342" s="498"/>
      <c r="F342" s="502">
        <f t="shared" si="35"/>
        <v>0</v>
      </c>
      <c r="G342" s="503" t="s">
        <v>211</v>
      </c>
      <c r="H342" s="504">
        <f>IF(G342&lt;&gt;"",VLOOKUP(G342,'5.1.4 Exchange Rates'!$C$23:$D$37,2,FALSE),"")</f>
        <v>1</v>
      </c>
      <c r="I342" s="498"/>
      <c r="J342" s="505">
        <f t="shared" si="36"/>
        <v>0</v>
      </c>
      <c r="K342" s="505">
        <f t="shared" si="37"/>
        <v>0</v>
      </c>
      <c r="L342" s="497">
        <f t="shared" si="33"/>
        <v>0</v>
      </c>
      <c r="M342" s="498">
        <f t="shared" si="38"/>
        <v>0</v>
      </c>
      <c r="N342" s="502">
        <f t="shared" si="34"/>
        <v>0</v>
      </c>
      <c r="O342" s="498"/>
      <c r="P342" s="497" t="str">
        <f>IF(O342="","Fixed",VLOOKUP(O342,'5.1.2 CPA Formulae'!$B$9:$E$19,2,FALSE))</f>
        <v>Fixed</v>
      </c>
    </row>
    <row r="343" spans="1:16" s="424" customFormat="1" ht="24.95" customHeight="1" x14ac:dyDescent="0.2">
      <c r="A343" s="496">
        <v>326</v>
      </c>
      <c r="B343" s="507" t="s">
        <v>680</v>
      </c>
      <c r="C343" s="501" t="s">
        <v>358</v>
      </c>
      <c r="D343" s="501">
        <v>1</v>
      </c>
      <c r="E343" s="498"/>
      <c r="F343" s="502">
        <f t="shared" si="35"/>
        <v>0</v>
      </c>
      <c r="G343" s="503" t="s">
        <v>211</v>
      </c>
      <c r="H343" s="504">
        <f>IF(G343&lt;&gt;"",VLOOKUP(G343,'5.1.4 Exchange Rates'!$C$23:$D$37,2,FALSE),"")</f>
        <v>1</v>
      </c>
      <c r="I343" s="498"/>
      <c r="J343" s="505">
        <f t="shared" si="36"/>
        <v>0</v>
      </c>
      <c r="K343" s="505">
        <f t="shared" si="37"/>
        <v>0</v>
      </c>
      <c r="L343" s="497">
        <f t="shared" si="33"/>
        <v>0</v>
      </c>
      <c r="M343" s="498">
        <f t="shared" si="38"/>
        <v>0</v>
      </c>
      <c r="N343" s="502">
        <f t="shared" si="34"/>
        <v>0</v>
      </c>
      <c r="O343" s="498"/>
      <c r="P343" s="497" t="str">
        <f>IF(O343="","Fixed",VLOOKUP(O343,'5.1.2 CPA Formulae'!$B$9:$E$19,2,FALSE))</f>
        <v>Fixed</v>
      </c>
    </row>
    <row r="344" spans="1:16" s="424" customFormat="1" ht="24.95" customHeight="1" x14ac:dyDescent="0.2">
      <c r="A344" s="496">
        <v>327</v>
      </c>
      <c r="B344" s="507" t="s">
        <v>681</v>
      </c>
      <c r="C344" s="501" t="s">
        <v>358</v>
      </c>
      <c r="D344" s="501">
        <v>1</v>
      </c>
      <c r="E344" s="498"/>
      <c r="F344" s="502">
        <f t="shared" si="35"/>
        <v>0</v>
      </c>
      <c r="G344" s="503" t="s">
        <v>211</v>
      </c>
      <c r="H344" s="504">
        <f>IF(G344&lt;&gt;"",VLOOKUP(G344,'5.1.4 Exchange Rates'!$C$23:$D$37,2,FALSE),"")</f>
        <v>1</v>
      </c>
      <c r="I344" s="498"/>
      <c r="J344" s="505">
        <f t="shared" si="36"/>
        <v>0</v>
      </c>
      <c r="K344" s="505">
        <f t="shared" si="37"/>
        <v>0</v>
      </c>
      <c r="L344" s="497">
        <f t="shared" si="33"/>
        <v>0</v>
      </c>
      <c r="M344" s="498">
        <f t="shared" si="38"/>
        <v>0</v>
      </c>
      <c r="N344" s="502">
        <f t="shared" si="34"/>
        <v>0</v>
      </c>
      <c r="O344" s="498"/>
      <c r="P344" s="497" t="str">
        <f>IF(O344="","Fixed",VLOOKUP(O344,'5.1.2 CPA Formulae'!$B$9:$E$19,2,FALSE))</f>
        <v>Fixed</v>
      </c>
    </row>
    <row r="345" spans="1:16" s="424" customFormat="1" ht="24.95" customHeight="1" x14ac:dyDescent="0.2">
      <c r="A345" s="496">
        <v>328</v>
      </c>
      <c r="B345" s="507" t="s">
        <v>682</v>
      </c>
      <c r="C345" s="501" t="s">
        <v>358</v>
      </c>
      <c r="D345" s="501">
        <v>1</v>
      </c>
      <c r="E345" s="498"/>
      <c r="F345" s="502">
        <f t="shared" si="35"/>
        <v>0</v>
      </c>
      <c r="G345" s="503" t="s">
        <v>211</v>
      </c>
      <c r="H345" s="504">
        <f>IF(G345&lt;&gt;"",VLOOKUP(G345,'5.1.4 Exchange Rates'!$C$23:$D$37,2,FALSE),"")</f>
        <v>1</v>
      </c>
      <c r="I345" s="498"/>
      <c r="J345" s="505">
        <f t="shared" si="36"/>
        <v>0</v>
      </c>
      <c r="K345" s="505">
        <f t="shared" si="37"/>
        <v>0</v>
      </c>
      <c r="L345" s="497">
        <f t="shared" si="33"/>
        <v>0</v>
      </c>
      <c r="M345" s="498">
        <f t="shared" si="38"/>
        <v>0</v>
      </c>
      <c r="N345" s="502">
        <f t="shared" si="34"/>
        <v>0</v>
      </c>
      <c r="O345" s="498"/>
      <c r="P345" s="497" t="str">
        <f>IF(O345="","Fixed",VLOOKUP(O345,'5.1.2 CPA Formulae'!$B$9:$E$19,2,FALSE))</f>
        <v>Fixed</v>
      </c>
    </row>
    <row r="346" spans="1:16" s="424" customFormat="1" ht="24.95" customHeight="1" x14ac:dyDescent="0.2">
      <c r="A346" s="496">
        <v>329</v>
      </c>
      <c r="B346" s="507" t="s">
        <v>683</v>
      </c>
      <c r="C346" s="501" t="s">
        <v>358</v>
      </c>
      <c r="D346" s="501">
        <v>1</v>
      </c>
      <c r="E346" s="498"/>
      <c r="F346" s="502">
        <f t="shared" si="35"/>
        <v>0</v>
      </c>
      <c r="G346" s="503" t="s">
        <v>211</v>
      </c>
      <c r="H346" s="504">
        <f>IF(G346&lt;&gt;"",VLOOKUP(G346,'5.1.4 Exchange Rates'!$C$23:$D$37,2,FALSE),"")</f>
        <v>1</v>
      </c>
      <c r="I346" s="498"/>
      <c r="J346" s="505">
        <f t="shared" si="36"/>
        <v>0</v>
      </c>
      <c r="K346" s="505">
        <f t="shared" si="37"/>
        <v>0</v>
      </c>
      <c r="L346" s="497">
        <f t="shared" si="33"/>
        <v>0</v>
      </c>
      <c r="M346" s="498">
        <f t="shared" si="38"/>
        <v>0</v>
      </c>
      <c r="N346" s="502">
        <f t="shared" si="34"/>
        <v>0</v>
      </c>
      <c r="O346" s="498"/>
      <c r="P346" s="497" t="str">
        <f>IF(O346="","Fixed",VLOOKUP(O346,'5.1.2 CPA Formulae'!$B$9:$E$19,2,FALSE))</f>
        <v>Fixed</v>
      </c>
    </row>
    <row r="347" spans="1:16" s="424" customFormat="1" ht="24.95" customHeight="1" x14ac:dyDescent="0.2">
      <c r="A347" s="496">
        <v>330</v>
      </c>
      <c r="B347" s="507" t="s">
        <v>684</v>
      </c>
      <c r="C347" s="501" t="s">
        <v>358</v>
      </c>
      <c r="D347" s="501">
        <v>1</v>
      </c>
      <c r="E347" s="498"/>
      <c r="F347" s="502">
        <f t="shared" si="35"/>
        <v>0</v>
      </c>
      <c r="G347" s="503" t="s">
        <v>211</v>
      </c>
      <c r="H347" s="504">
        <f>IF(G347&lt;&gt;"",VLOOKUP(G347,'5.1.4 Exchange Rates'!$C$23:$D$37,2,FALSE),"")</f>
        <v>1</v>
      </c>
      <c r="I347" s="498"/>
      <c r="J347" s="505">
        <f t="shared" si="36"/>
        <v>0</v>
      </c>
      <c r="K347" s="505">
        <f t="shared" si="37"/>
        <v>0</v>
      </c>
      <c r="L347" s="497">
        <f t="shared" si="33"/>
        <v>0</v>
      </c>
      <c r="M347" s="498">
        <f t="shared" si="38"/>
        <v>0</v>
      </c>
      <c r="N347" s="502">
        <f t="shared" si="34"/>
        <v>0</v>
      </c>
      <c r="O347" s="498"/>
      <c r="P347" s="497" t="str">
        <f>IF(O347="","Fixed",VLOOKUP(O347,'5.1.2 CPA Formulae'!$B$9:$E$19,2,FALSE))</f>
        <v>Fixed</v>
      </c>
    </row>
    <row r="348" spans="1:16" s="424" customFormat="1" ht="24.95" customHeight="1" x14ac:dyDescent="0.2">
      <c r="A348" s="496">
        <v>331</v>
      </c>
      <c r="B348" s="507" t="s">
        <v>685</v>
      </c>
      <c r="C348" s="501" t="s">
        <v>358</v>
      </c>
      <c r="D348" s="501">
        <v>1</v>
      </c>
      <c r="E348" s="498"/>
      <c r="F348" s="502">
        <f t="shared" si="35"/>
        <v>0</v>
      </c>
      <c r="G348" s="503" t="s">
        <v>211</v>
      </c>
      <c r="H348" s="504">
        <f>IF(G348&lt;&gt;"",VLOOKUP(G348,'5.1.4 Exchange Rates'!$C$23:$D$37,2,FALSE),"")</f>
        <v>1</v>
      </c>
      <c r="I348" s="498"/>
      <c r="J348" s="505">
        <f t="shared" si="36"/>
        <v>0</v>
      </c>
      <c r="K348" s="505">
        <f t="shared" si="37"/>
        <v>0</v>
      </c>
      <c r="L348" s="497">
        <f t="shared" si="33"/>
        <v>0</v>
      </c>
      <c r="M348" s="498">
        <f t="shared" si="38"/>
        <v>0</v>
      </c>
      <c r="N348" s="502">
        <f t="shared" si="34"/>
        <v>0</v>
      </c>
      <c r="O348" s="498"/>
      <c r="P348" s="497" t="str">
        <f>IF(O348="","Fixed",VLOOKUP(O348,'5.1.2 CPA Formulae'!$B$9:$E$19,2,FALSE))</f>
        <v>Fixed</v>
      </c>
    </row>
    <row r="349" spans="1:16" s="424" customFormat="1" ht="24.95" customHeight="1" x14ac:dyDescent="0.2">
      <c r="A349" s="496">
        <v>332</v>
      </c>
      <c r="B349" s="507" t="s">
        <v>686</v>
      </c>
      <c r="C349" s="501" t="s">
        <v>358</v>
      </c>
      <c r="D349" s="501">
        <v>1</v>
      </c>
      <c r="E349" s="498"/>
      <c r="F349" s="502">
        <f t="shared" si="35"/>
        <v>0</v>
      </c>
      <c r="G349" s="503" t="s">
        <v>211</v>
      </c>
      <c r="H349" s="504">
        <f>IF(G349&lt;&gt;"",VLOOKUP(G349,'5.1.4 Exchange Rates'!$C$23:$D$37,2,FALSE),"")</f>
        <v>1</v>
      </c>
      <c r="I349" s="498"/>
      <c r="J349" s="505">
        <f t="shared" si="36"/>
        <v>0</v>
      </c>
      <c r="K349" s="505">
        <f t="shared" si="37"/>
        <v>0</v>
      </c>
      <c r="L349" s="497">
        <f t="shared" si="33"/>
        <v>0</v>
      </c>
      <c r="M349" s="498">
        <f t="shared" si="38"/>
        <v>0</v>
      </c>
      <c r="N349" s="502">
        <f t="shared" si="34"/>
        <v>0</v>
      </c>
      <c r="O349" s="498"/>
      <c r="P349" s="497" t="str">
        <f>IF(O349="","Fixed",VLOOKUP(O349,'5.1.2 CPA Formulae'!$B$9:$E$19,2,FALSE))</f>
        <v>Fixed</v>
      </c>
    </row>
    <row r="350" spans="1:16" s="424" customFormat="1" ht="24.95" customHeight="1" x14ac:dyDescent="0.2">
      <c r="A350" s="496">
        <v>333</v>
      </c>
      <c r="B350" s="507" t="s">
        <v>687</v>
      </c>
      <c r="C350" s="501" t="s">
        <v>358</v>
      </c>
      <c r="D350" s="501">
        <v>1</v>
      </c>
      <c r="E350" s="498"/>
      <c r="F350" s="502">
        <f t="shared" si="35"/>
        <v>0</v>
      </c>
      <c r="G350" s="503" t="s">
        <v>211</v>
      </c>
      <c r="H350" s="504">
        <f>IF(G350&lt;&gt;"",VLOOKUP(G350,'5.1.4 Exchange Rates'!$C$23:$D$37,2,FALSE),"")</f>
        <v>1</v>
      </c>
      <c r="I350" s="498"/>
      <c r="J350" s="505">
        <f t="shared" si="36"/>
        <v>0</v>
      </c>
      <c r="K350" s="505">
        <f t="shared" si="37"/>
        <v>0</v>
      </c>
      <c r="L350" s="497">
        <f t="shared" si="33"/>
        <v>0</v>
      </c>
      <c r="M350" s="498">
        <f t="shared" si="38"/>
        <v>0</v>
      </c>
      <c r="N350" s="502">
        <f t="shared" si="34"/>
        <v>0</v>
      </c>
      <c r="O350" s="498"/>
      <c r="P350" s="497" t="str">
        <f>IF(O350="","Fixed",VLOOKUP(O350,'5.1.2 CPA Formulae'!$B$9:$E$19,2,FALSE))</f>
        <v>Fixed</v>
      </c>
    </row>
    <row r="351" spans="1:16" s="424" customFormat="1" ht="24.95" customHeight="1" x14ac:dyDescent="0.2">
      <c r="A351" s="496">
        <v>334</v>
      </c>
      <c r="B351" s="507" t="s">
        <v>688</v>
      </c>
      <c r="C351" s="501" t="s">
        <v>358</v>
      </c>
      <c r="D351" s="501">
        <v>1</v>
      </c>
      <c r="E351" s="498"/>
      <c r="F351" s="502">
        <f t="shared" si="35"/>
        <v>0</v>
      </c>
      <c r="G351" s="503" t="s">
        <v>211</v>
      </c>
      <c r="H351" s="504">
        <f>IF(G351&lt;&gt;"",VLOOKUP(G351,'5.1.4 Exchange Rates'!$C$23:$D$37,2,FALSE),"")</f>
        <v>1</v>
      </c>
      <c r="I351" s="498"/>
      <c r="J351" s="505">
        <f t="shared" si="36"/>
        <v>0</v>
      </c>
      <c r="K351" s="505">
        <f t="shared" si="37"/>
        <v>0</v>
      </c>
      <c r="L351" s="497">
        <f t="shared" si="33"/>
        <v>0</v>
      </c>
      <c r="M351" s="498">
        <f t="shared" si="38"/>
        <v>0</v>
      </c>
      <c r="N351" s="502">
        <f t="shared" si="34"/>
        <v>0</v>
      </c>
      <c r="O351" s="498"/>
      <c r="P351" s="497" t="str">
        <f>IF(O351="","Fixed",VLOOKUP(O351,'5.1.2 CPA Formulae'!$B$9:$E$19,2,FALSE))</f>
        <v>Fixed</v>
      </c>
    </row>
    <row r="352" spans="1:16" s="424" customFormat="1" ht="24.95" customHeight="1" x14ac:dyDescent="0.2">
      <c r="A352" s="496">
        <v>335</v>
      </c>
      <c r="B352" s="507" t="s">
        <v>689</v>
      </c>
      <c r="C352" s="501" t="s">
        <v>358</v>
      </c>
      <c r="D352" s="501">
        <v>1</v>
      </c>
      <c r="E352" s="498"/>
      <c r="F352" s="502">
        <f t="shared" si="35"/>
        <v>0</v>
      </c>
      <c r="G352" s="503" t="s">
        <v>211</v>
      </c>
      <c r="H352" s="504">
        <f>IF(G352&lt;&gt;"",VLOOKUP(G352,'5.1.4 Exchange Rates'!$C$23:$D$37,2,FALSE),"")</f>
        <v>1</v>
      </c>
      <c r="I352" s="498"/>
      <c r="J352" s="505">
        <f t="shared" si="36"/>
        <v>0</v>
      </c>
      <c r="K352" s="505">
        <f t="shared" si="37"/>
        <v>0</v>
      </c>
      <c r="L352" s="497">
        <f t="shared" si="33"/>
        <v>0</v>
      </c>
      <c r="M352" s="498">
        <f t="shared" si="38"/>
        <v>0</v>
      </c>
      <c r="N352" s="502">
        <f t="shared" si="34"/>
        <v>0</v>
      </c>
      <c r="O352" s="498"/>
      <c r="P352" s="497" t="str">
        <f>IF(O352="","Fixed",VLOOKUP(O352,'5.1.2 CPA Formulae'!$B$9:$E$19,2,FALSE))</f>
        <v>Fixed</v>
      </c>
    </row>
    <row r="353" spans="1:16" s="424" customFormat="1" ht="24.95" customHeight="1" x14ac:dyDescent="0.2">
      <c r="A353" s="496">
        <v>336</v>
      </c>
      <c r="B353" s="507" t="s">
        <v>690</v>
      </c>
      <c r="C353" s="501" t="s">
        <v>358</v>
      </c>
      <c r="D353" s="501">
        <v>1</v>
      </c>
      <c r="E353" s="498"/>
      <c r="F353" s="502">
        <f t="shared" si="35"/>
        <v>0</v>
      </c>
      <c r="G353" s="503" t="s">
        <v>211</v>
      </c>
      <c r="H353" s="504">
        <f>IF(G353&lt;&gt;"",VLOOKUP(G353,'5.1.4 Exchange Rates'!$C$23:$D$37,2,FALSE),"")</f>
        <v>1</v>
      </c>
      <c r="I353" s="498"/>
      <c r="J353" s="505">
        <f t="shared" si="36"/>
        <v>0</v>
      </c>
      <c r="K353" s="505">
        <f t="shared" si="37"/>
        <v>0</v>
      </c>
      <c r="L353" s="497">
        <f t="shared" si="33"/>
        <v>0</v>
      </c>
      <c r="M353" s="498">
        <f t="shared" si="38"/>
        <v>0</v>
      </c>
      <c r="N353" s="502">
        <f t="shared" si="34"/>
        <v>0</v>
      </c>
      <c r="O353" s="498"/>
      <c r="P353" s="497" t="str">
        <f>IF(O353="","Fixed",VLOOKUP(O353,'5.1.2 CPA Formulae'!$B$9:$E$19,2,FALSE))</f>
        <v>Fixed</v>
      </c>
    </row>
    <row r="354" spans="1:16" s="424" customFormat="1" ht="24.95" customHeight="1" x14ac:dyDescent="0.2">
      <c r="A354" s="496">
        <v>337</v>
      </c>
      <c r="B354" s="507" t="s">
        <v>691</v>
      </c>
      <c r="C354" s="501" t="s">
        <v>358</v>
      </c>
      <c r="D354" s="501">
        <v>1</v>
      </c>
      <c r="E354" s="498"/>
      <c r="F354" s="502">
        <f t="shared" si="35"/>
        <v>0</v>
      </c>
      <c r="G354" s="503" t="s">
        <v>211</v>
      </c>
      <c r="H354" s="504">
        <f>IF(G354&lt;&gt;"",VLOOKUP(G354,'5.1.4 Exchange Rates'!$C$23:$D$37,2,FALSE),"")</f>
        <v>1</v>
      </c>
      <c r="I354" s="498"/>
      <c r="J354" s="505">
        <f t="shared" si="36"/>
        <v>0</v>
      </c>
      <c r="K354" s="505">
        <f t="shared" si="37"/>
        <v>0</v>
      </c>
      <c r="L354" s="497">
        <f t="shared" si="33"/>
        <v>0</v>
      </c>
      <c r="M354" s="498">
        <f t="shared" si="38"/>
        <v>0</v>
      </c>
      <c r="N354" s="502">
        <f t="shared" si="34"/>
        <v>0</v>
      </c>
      <c r="O354" s="498"/>
      <c r="P354" s="497" t="str">
        <f>IF(O354="","Fixed",VLOOKUP(O354,'5.1.2 CPA Formulae'!$B$9:$E$19,2,FALSE))</f>
        <v>Fixed</v>
      </c>
    </row>
    <row r="355" spans="1:16" s="424" customFormat="1" ht="24.95" customHeight="1" x14ac:dyDescent="0.2">
      <c r="A355" s="496">
        <v>338</v>
      </c>
      <c r="B355" s="507" t="s">
        <v>692</v>
      </c>
      <c r="C355" s="501" t="s">
        <v>358</v>
      </c>
      <c r="D355" s="501">
        <v>1</v>
      </c>
      <c r="E355" s="498"/>
      <c r="F355" s="502">
        <f t="shared" si="35"/>
        <v>0</v>
      </c>
      <c r="G355" s="503" t="s">
        <v>211</v>
      </c>
      <c r="H355" s="504">
        <f>IF(G355&lt;&gt;"",VLOOKUP(G355,'5.1.4 Exchange Rates'!$C$23:$D$37,2,FALSE),"")</f>
        <v>1</v>
      </c>
      <c r="I355" s="498"/>
      <c r="J355" s="505">
        <f t="shared" si="36"/>
        <v>0</v>
      </c>
      <c r="K355" s="505">
        <f t="shared" si="37"/>
        <v>0</v>
      </c>
      <c r="L355" s="497">
        <f t="shared" si="33"/>
        <v>0</v>
      </c>
      <c r="M355" s="498">
        <f t="shared" si="38"/>
        <v>0</v>
      </c>
      <c r="N355" s="502">
        <f t="shared" si="34"/>
        <v>0</v>
      </c>
      <c r="O355" s="498"/>
      <c r="P355" s="497" t="str">
        <f>IF(O355="","Fixed",VLOOKUP(O355,'5.1.2 CPA Formulae'!$B$9:$E$19,2,FALSE))</f>
        <v>Fixed</v>
      </c>
    </row>
    <row r="356" spans="1:16" s="424" customFormat="1" ht="24.95" customHeight="1" x14ac:dyDescent="0.2">
      <c r="A356" s="496">
        <v>339</v>
      </c>
      <c r="B356" s="507" t="s">
        <v>693</v>
      </c>
      <c r="C356" s="501" t="s">
        <v>358</v>
      </c>
      <c r="D356" s="501">
        <v>1</v>
      </c>
      <c r="E356" s="498"/>
      <c r="F356" s="502">
        <f t="shared" si="35"/>
        <v>0</v>
      </c>
      <c r="G356" s="503" t="s">
        <v>211</v>
      </c>
      <c r="H356" s="504">
        <f>IF(G356&lt;&gt;"",VLOOKUP(G356,'5.1.4 Exchange Rates'!$C$23:$D$37,2,FALSE),"")</f>
        <v>1</v>
      </c>
      <c r="I356" s="498"/>
      <c r="J356" s="505">
        <f t="shared" si="36"/>
        <v>0</v>
      </c>
      <c r="K356" s="505">
        <f t="shared" si="37"/>
        <v>0</v>
      </c>
      <c r="L356" s="497">
        <f t="shared" si="33"/>
        <v>0</v>
      </c>
      <c r="M356" s="498">
        <f t="shared" si="38"/>
        <v>0</v>
      </c>
      <c r="N356" s="502">
        <f t="shared" si="34"/>
        <v>0</v>
      </c>
      <c r="O356" s="498"/>
      <c r="P356" s="497" t="str">
        <f>IF(O356="","Fixed",VLOOKUP(O356,'5.1.2 CPA Formulae'!$B$9:$E$19,2,FALSE))</f>
        <v>Fixed</v>
      </c>
    </row>
    <row r="357" spans="1:16" s="424" customFormat="1" ht="24.95" customHeight="1" x14ac:dyDescent="0.2">
      <c r="A357" s="496">
        <v>340</v>
      </c>
      <c r="B357" s="507" t="s">
        <v>694</v>
      </c>
      <c r="C357" s="501" t="s">
        <v>358</v>
      </c>
      <c r="D357" s="501">
        <v>1</v>
      </c>
      <c r="E357" s="498"/>
      <c r="F357" s="502">
        <f t="shared" si="35"/>
        <v>0</v>
      </c>
      <c r="G357" s="503" t="s">
        <v>211</v>
      </c>
      <c r="H357" s="504">
        <f>IF(G357&lt;&gt;"",VLOOKUP(G357,'5.1.4 Exchange Rates'!$C$23:$D$37,2,FALSE),"")</f>
        <v>1</v>
      </c>
      <c r="I357" s="498"/>
      <c r="J357" s="505">
        <f t="shared" si="36"/>
        <v>0</v>
      </c>
      <c r="K357" s="505">
        <f t="shared" si="37"/>
        <v>0</v>
      </c>
      <c r="L357" s="497">
        <f t="shared" si="33"/>
        <v>0</v>
      </c>
      <c r="M357" s="498">
        <f t="shared" si="38"/>
        <v>0</v>
      </c>
      <c r="N357" s="502">
        <f t="shared" si="34"/>
        <v>0</v>
      </c>
      <c r="O357" s="498"/>
      <c r="P357" s="497" t="str">
        <f>IF(O357="","Fixed",VLOOKUP(O357,'5.1.2 CPA Formulae'!$B$9:$E$19,2,FALSE))</f>
        <v>Fixed</v>
      </c>
    </row>
    <row r="358" spans="1:16" s="424" customFormat="1" ht="24.95" customHeight="1" x14ac:dyDescent="0.2">
      <c r="A358" s="496">
        <v>341</v>
      </c>
      <c r="B358" s="507" t="s">
        <v>695</v>
      </c>
      <c r="C358" s="501" t="s">
        <v>358</v>
      </c>
      <c r="D358" s="501">
        <v>1</v>
      </c>
      <c r="E358" s="498"/>
      <c r="F358" s="502">
        <f t="shared" si="35"/>
        <v>0</v>
      </c>
      <c r="G358" s="503" t="s">
        <v>211</v>
      </c>
      <c r="H358" s="504">
        <f>IF(G358&lt;&gt;"",VLOOKUP(G358,'5.1.4 Exchange Rates'!$C$23:$D$37,2,FALSE),"")</f>
        <v>1</v>
      </c>
      <c r="I358" s="498"/>
      <c r="J358" s="505">
        <f t="shared" si="36"/>
        <v>0</v>
      </c>
      <c r="K358" s="505">
        <f t="shared" si="37"/>
        <v>0</v>
      </c>
      <c r="L358" s="497">
        <f t="shared" si="33"/>
        <v>0</v>
      </c>
      <c r="M358" s="498">
        <f t="shared" si="38"/>
        <v>0</v>
      </c>
      <c r="N358" s="502">
        <f t="shared" si="34"/>
        <v>0</v>
      </c>
      <c r="O358" s="498"/>
      <c r="P358" s="497" t="str">
        <f>IF(O358="","Fixed",VLOOKUP(O358,'5.1.2 CPA Formulae'!$B$9:$E$19,2,FALSE))</f>
        <v>Fixed</v>
      </c>
    </row>
    <row r="359" spans="1:16" s="424" customFormat="1" ht="24.95" customHeight="1" x14ac:dyDescent="0.2">
      <c r="A359" s="496">
        <v>342</v>
      </c>
      <c r="B359" s="507" t="s">
        <v>696</v>
      </c>
      <c r="C359" s="501" t="s">
        <v>358</v>
      </c>
      <c r="D359" s="501">
        <v>1</v>
      </c>
      <c r="E359" s="498"/>
      <c r="F359" s="502">
        <f t="shared" si="35"/>
        <v>0</v>
      </c>
      <c r="G359" s="503" t="s">
        <v>211</v>
      </c>
      <c r="H359" s="504">
        <f>IF(G359&lt;&gt;"",VLOOKUP(G359,'5.1.4 Exchange Rates'!$C$23:$D$37,2,FALSE),"")</f>
        <v>1</v>
      </c>
      <c r="I359" s="498"/>
      <c r="J359" s="505">
        <f t="shared" si="36"/>
        <v>0</v>
      </c>
      <c r="K359" s="505">
        <f t="shared" si="37"/>
        <v>0</v>
      </c>
      <c r="L359" s="497">
        <f t="shared" si="33"/>
        <v>0</v>
      </c>
      <c r="M359" s="498">
        <f t="shared" si="38"/>
        <v>0</v>
      </c>
      <c r="N359" s="502">
        <f t="shared" si="34"/>
        <v>0</v>
      </c>
      <c r="O359" s="498"/>
      <c r="P359" s="497" t="str">
        <f>IF(O359="","Fixed",VLOOKUP(O359,'5.1.2 CPA Formulae'!$B$9:$E$19,2,FALSE))</f>
        <v>Fixed</v>
      </c>
    </row>
    <row r="360" spans="1:16" s="424" customFormat="1" ht="24.95" customHeight="1" x14ac:dyDescent="0.2">
      <c r="A360" s="496">
        <v>343</v>
      </c>
      <c r="B360" s="507" t="s">
        <v>697</v>
      </c>
      <c r="C360" s="501" t="s">
        <v>358</v>
      </c>
      <c r="D360" s="501">
        <v>1</v>
      </c>
      <c r="E360" s="498"/>
      <c r="F360" s="502">
        <f t="shared" si="35"/>
        <v>0</v>
      </c>
      <c r="G360" s="503" t="s">
        <v>211</v>
      </c>
      <c r="H360" s="504">
        <f>IF(G360&lt;&gt;"",VLOOKUP(G360,'5.1.4 Exchange Rates'!$C$23:$D$37,2,FALSE),"")</f>
        <v>1</v>
      </c>
      <c r="I360" s="498"/>
      <c r="J360" s="505">
        <f t="shared" si="36"/>
        <v>0</v>
      </c>
      <c r="K360" s="505">
        <f t="shared" si="37"/>
        <v>0</v>
      </c>
      <c r="L360" s="497">
        <f t="shared" si="33"/>
        <v>0</v>
      </c>
      <c r="M360" s="498">
        <f t="shared" si="38"/>
        <v>0</v>
      </c>
      <c r="N360" s="502">
        <f t="shared" si="34"/>
        <v>0</v>
      </c>
      <c r="O360" s="498"/>
      <c r="P360" s="497" t="str">
        <f>IF(O360="","Fixed",VLOOKUP(O360,'5.1.2 CPA Formulae'!$B$9:$E$19,2,FALSE))</f>
        <v>Fixed</v>
      </c>
    </row>
    <row r="361" spans="1:16" s="424" customFormat="1" ht="24.95" customHeight="1" x14ac:dyDescent="0.2">
      <c r="A361" s="496">
        <v>344</v>
      </c>
      <c r="B361" s="507" t="s">
        <v>698</v>
      </c>
      <c r="C361" s="501" t="s">
        <v>358</v>
      </c>
      <c r="D361" s="501">
        <v>1</v>
      </c>
      <c r="E361" s="498"/>
      <c r="F361" s="502">
        <f t="shared" si="35"/>
        <v>0</v>
      </c>
      <c r="G361" s="503" t="s">
        <v>211</v>
      </c>
      <c r="H361" s="504">
        <f>IF(G361&lt;&gt;"",VLOOKUP(G361,'5.1.4 Exchange Rates'!$C$23:$D$37,2,FALSE),"")</f>
        <v>1</v>
      </c>
      <c r="I361" s="498"/>
      <c r="J361" s="505">
        <f t="shared" si="36"/>
        <v>0</v>
      </c>
      <c r="K361" s="505">
        <f t="shared" si="37"/>
        <v>0</v>
      </c>
      <c r="L361" s="497">
        <f t="shared" si="33"/>
        <v>0</v>
      </c>
      <c r="M361" s="498">
        <f t="shared" si="38"/>
        <v>0</v>
      </c>
      <c r="N361" s="502">
        <f t="shared" si="34"/>
        <v>0</v>
      </c>
      <c r="O361" s="498"/>
      <c r="P361" s="497" t="str">
        <f>IF(O361="","Fixed",VLOOKUP(O361,'5.1.2 CPA Formulae'!$B$9:$E$19,2,FALSE))</f>
        <v>Fixed</v>
      </c>
    </row>
    <row r="362" spans="1:16" s="424" customFormat="1" ht="24.95" customHeight="1" x14ac:dyDescent="0.2">
      <c r="A362" s="496">
        <v>345</v>
      </c>
      <c r="B362" s="507" t="s">
        <v>699</v>
      </c>
      <c r="C362" s="501" t="s">
        <v>358</v>
      </c>
      <c r="D362" s="501">
        <v>1</v>
      </c>
      <c r="E362" s="498"/>
      <c r="F362" s="502">
        <f t="shared" si="35"/>
        <v>0</v>
      </c>
      <c r="G362" s="503" t="s">
        <v>211</v>
      </c>
      <c r="H362" s="504">
        <f>IF(G362&lt;&gt;"",VLOOKUP(G362,'5.1.4 Exchange Rates'!$C$23:$D$37,2,FALSE),"")</f>
        <v>1</v>
      </c>
      <c r="I362" s="498"/>
      <c r="J362" s="505">
        <f t="shared" si="36"/>
        <v>0</v>
      </c>
      <c r="K362" s="505">
        <f t="shared" si="37"/>
        <v>0</v>
      </c>
      <c r="L362" s="497">
        <f t="shared" si="33"/>
        <v>0</v>
      </c>
      <c r="M362" s="498">
        <f t="shared" si="38"/>
        <v>0</v>
      </c>
      <c r="N362" s="502">
        <f t="shared" si="34"/>
        <v>0</v>
      </c>
      <c r="O362" s="498"/>
      <c r="P362" s="497" t="str">
        <f>IF(O362="","Fixed",VLOOKUP(O362,'5.1.2 CPA Formulae'!$B$9:$E$19,2,FALSE))</f>
        <v>Fixed</v>
      </c>
    </row>
    <row r="363" spans="1:16" s="424" customFormat="1" ht="24.95" customHeight="1" x14ac:dyDescent="0.2">
      <c r="A363" s="496">
        <v>346</v>
      </c>
      <c r="B363" s="507" t="s">
        <v>700</v>
      </c>
      <c r="C363" s="501" t="s">
        <v>358</v>
      </c>
      <c r="D363" s="501">
        <v>1</v>
      </c>
      <c r="E363" s="498"/>
      <c r="F363" s="502">
        <f t="shared" si="35"/>
        <v>0</v>
      </c>
      <c r="G363" s="503" t="s">
        <v>211</v>
      </c>
      <c r="H363" s="504">
        <f>IF(G363&lt;&gt;"",VLOOKUP(G363,'5.1.4 Exchange Rates'!$C$23:$D$37,2,FALSE),"")</f>
        <v>1</v>
      </c>
      <c r="I363" s="498"/>
      <c r="J363" s="505">
        <f t="shared" si="36"/>
        <v>0</v>
      </c>
      <c r="K363" s="505">
        <f t="shared" si="37"/>
        <v>0</v>
      </c>
      <c r="L363" s="497">
        <f t="shared" si="33"/>
        <v>0</v>
      </c>
      <c r="M363" s="498">
        <f t="shared" si="38"/>
        <v>0</v>
      </c>
      <c r="N363" s="502">
        <f t="shared" si="34"/>
        <v>0</v>
      </c>
      <c r="O363" s="498"/>
      <c r="P363" s="497" t="str">
        <f>IF(O363="","Fixed",VLOOKUP(O363,'5.1.2 CPA Formulae'!$B$9:$E$19,2,FALSE))</f>
        <v>Fixed</v>
      </c>
    </row>
    <row r="364" spans="1:16" s="424" customFormat="1" ht="24.95" customHeight="1" x14ac:dyDescent="0.2">
      <c r="A364" s="496">
        <v>347</v>
      </c>
      <c r="B364" s="507" t="s">
        <v>701</v>
      </c>
      <c r="C364" s="501" t="s">
        <v>358</v>
      </c>
      <c r="D364" s="501">
        <v>1</v>
      </c>
      <c r="E364" s="498"/>
      <c r="F364" s="502">
        <f t="shared" si="35"/>
        <v>0</v>
      </c>
      <c r="G364" s="503" t="s">
        <v>211</v>
      </c>
      <c r="H364" s="504">
        <f>IF(G364&lt;&gt;"",VLOOKUP(G364,'5.1.4 Exchange Rates'!$C$23:$D$37,2,FALSE),"")</f>
        <v>1</v>
      </c>
      <c r="I364" s="498"/>
      <c r="J364" s="505">
        <f t="shared" si="36"/>
        <v>0</v>
      </c>
      <c r="K364" s="505">
        <f t="shared" si="37"/>
        <v>0</v>
      </c>
      <c r="L364" s="497">
        <f t="shared" si="33"/>
        <v>0</v>
      </c>
      <c r="M364" s="498">
        <f t="shared" si="38"/>
        <v>0</v>
      </c>
      <c r="N364" s="502">
        <f t="shared" si="34"/>
        <v>0</v>
      </c>
      <c r="O364" s="498"/>
      <c r="P364" s="497" t="str">
        <f>IF(O364="","Fixed",VLOOKUP(O364,'5.1.2 CPA Formulae'!$B$9:$E$19,2,FALSE))</f>
        <v>Fixed</v>
      </c>
    </row>
    <row r="365" spans="1:16" s="424" customFormat="1" ht="24.95" customHeight="1" x14ac:dyDescent="0.2">
      <c r="A365" s="496">
        <v>348</v>
      </c>
      <c r="B365" s="507" t="s">
        <v>702</v>
      </c>
      <c r="C365" s="501" t="s">
        <v>358</v>
      </c>
      <c r="D365" s="501">
        <v>1</v>
      </c>
      <c r="E365" s="498"/>
      <c r="F365" s="502">
        <f t="shared" si="35"/>
        <v>0</v>
      </c>
      <c r="G365" s="503" t="s">
        <v>211</v>
      </c>
      <c r="H365" s="504">
        <f>IF(G365&lt;&gt;"",VLOOKUP(G365,'5.1.4 Exchange Rates'!$C$23:$D$37,2,FALSE),"")</f>
        <v>1</v>
      </c>
      <c r="I365" s="498"/>
      <c r="J365" s="505">
        <f t="shared" si="36"/>
        <v>0</v>
      </c>
      <c r="K365" s="505">
        <f t="shared" si="37"/>
        <v>0</v>
      </c>
      <c r="L365" s="497">
        <f t="shared" si="33"/>
        <v>0</v>
      </c>
      <c r="M365" s="498">
        <f t="shared" si="38"/>
        <v>0</v>
      </c>
      <c r="N365" s="502">
        <f t="shared" si="34"/>
        <v>0</v>
      </c>
      <c r="O365" s="498"/>
      <c r="P365" s="497" t="str">
        <f>IF(O365="","Fixed",VLOOKUP(O365,'5.1.2 CPA Formulae'!$B$9:$E$19,2,FALSE))</f>
        <v>Fixed</v>
      </c>
    </row>
    <row r="366" spans="1:16" s="424" customFormat="1" ht="24.95" customHeight="1" x14ac:dyDescent="0.2">
      <c r="A366" s="496">
        <v>349</v>
      </c>
      <c r="B366" s="507" t="s">
        <v>703</v>
      </c>
      <c r="C366" s="501" t="s">
        <v>358</v>
      </c>
      <c r="D366" s="501">
        <v>1</v>
      </c>
      <c r="E366" s="498"/>
      <c r="F366" s="502">
        <f t="shared" si="35"/>
        <v>0</v>
      </c>
      <c r="G366" s="503" t="s">
        <v>211</v>
      </c>
      <c r="H366" s="504">
        <f>IF(G366&lt;&gt;"",VLOOKUP(G366,'5.1.4 Exchange Rates'!$C$23:$D$37,2,FALSE),"")</f>
        <v>1</v>
      </c>
      <c r="I366" s="498"/>
      <c r="J366" s="505">
        <f t="shared" si="36"/>
        <v>0</v>
      </c>
      <c r="K366" s="505">
        <f t="shared" si="37"/>
        <v>0</v>
      </c>
      <c r="L366" s="497">
        <f t="shared" si="33"/>
        <v>0</v>
      </c>
      <c r="M366" s="498">
        <f t="shared" si="38"/>
        <v>0</v>
      </c>
      <c r="N366" s="502">
        <f t="shared" si="34"/>
        <v>0</v>
      </c>
      <c r="O366" s="498"/>
      <c r="P366" s="497" t="str">
        <f>IF(O366="","Fixed",VLOOKUP(O366,'5.1.2 CPA Formulae'!$B$9:$E$19,2,FALSE))</f>
        <v>Fixed</v>
      </c>
    </row>
    <row r="367" spans="1:16" s="424" customFormat="1" ht="24.95" customHeight="1" x14ac:dyDescent="0.2">
      <c r="A367" s="496">
        <v>350</v>
      </c>
      <c r="B367" s="507" t="s">
        <v>704</v>
      </c>
      <c r="C367" s="501" t="s">
        <v>358</v>
      </c>
      <c r="D367" s="501">
        <v>1</v>
      </c>
      <c r="E367" s="498"/>
      <c r="F367" s="502">
        <f t="shared" si="35"/>
        <v>0</v>
      </c>
      <c r="G367" s="503" t="s">
        <v>211</v>
      </c>
      <c r="H367" s="504">
        <f>IF(G367&lt;&gt;"",VLOOKUP(G367,'5.1.4 Exchange Rates'!$C$23:$D$37,2,FALSE),"")</f>
        <v>1</v>
      </c>
      <c r="I367" s="498"/>
      <c r="J367" s="505">
        <f t="shared" si="36"/>
        <v>0</v>
      </c>
      <c r="K367" s="505">
        <f t="shared" si="37"/>
        <v>0</v>
      </c>
      <c r="L367" s="497">
        <f t="shared" si="33"/>
        <v>0</v>
      </c>
      <c r="M367" s="498">
        <f t="shared" si="38"/>
        <v>0</v>
      </c>
      <c r="N367" s="502">
        <f t="shared" si="34"/>
        <v>0</v>
      </c>
      <c r="O367" s="498"/>
      <c r="P367" s="497" t="str">
        <f>IF(O367="","Fixed",VLOOKUP(O367,'5.1.2 CPA Formulae'!$B$9:$E$19,2,FALSE))</f>
        <v>Fixed</v>
      </c>
    </row>
    <row r="368" spans="1:16" s="424" customFormat="1" ht="24.95" customHeight="1" x14ac:dyDescent="0.2">
      <c r="A368" s="496">
        <v>351</v>
      </c>
      <c r="B368" s="507" t="s">
        <v>705</v>
      </c>
      <c r="C368" s="501" t="s">
        <v>358</v>
      </c>
      <c r="D368" s="501">
        <v>1</v>
      </c>
      <c r="E368" s="498"/>
      <c r="F368" s="502">
        <f t="shared" si="35"/>
        <v>0</v>
      </c>
      <c r="G368" s="503" t="s">
        <v>211</v>
      </c>
      <c r="H368" s="504">
        <f>IF(G368&lt;&gt;"",VLOOKUP(G368,'5.1.4 Exchange Rates'!$C$23:$D$37,2,FALSE),"")</f>
        <v>1</v>
      </c>
      <c r="I368" s="498"/>
      <c r="J368" s="505">
        <f t="shared" si="36"/>
        <v>0</v>
      </c>
      <c r="K368" s="505">
        <f t="shared" si="37"/>
        <v>0</v>
      </c>
      <c r="L368" s="497">
        <f t="shared" ref="L368:L431" si="39">K368+F368</f>
        <v>0</v>
      </c>
      <c r="M368" s="498">
        <f t="shared" si="38"/>
        <v>0</v>
      </c>
      <c r="N368" s="502">
        <f t="shared" ref="N368:N431" si="40">L368+M368</f>
        <v>0</v>
      </c>
      <c r="O368" s="498"/>
      <c r="P368" s="497" t="str">
        <f>IF(O368="","Fixed",VLOOKUP(O368,'5.1.2 CPA Formulae'!$B$9:$E$19,2,FALSE))</f>
        <v>Fixed</v>
      </c>
    </row>
    <row r="369" spans="1:16" s="424" customFormat="1" ht="24.95" customHeight="1" x14ac:dyDescent="0.2">
      <c r="A369" s="496">
        <v>352</v>
      </c>
      <c r="B369" s="507" t="s">
        <v>706</v>
      </c>
      <c r="C369" s="501" t="s">
        <v>358</v>
      </c>
      <c r="D369" s="501">
        <v>1</v>
      </c>
      <c r="E369" s="498"/>
      <c r="F369" s="502">
        <f t="shared" si="35"/>
        <v>0</v>
      </c>
      <c r="G369" s="503" t="s">
        <v>211</v>
      </c>
      <c r="H369" s="504">
        <f>IF(G369&lt;&gt;"",VLOOKUP(G369,'5.1.4 Exchange Rates'!$C$23:$D$37,2,FALSE),"")</f>
        <v>1</v>
      </c>
      <c r="I369" s="498"/>
      <c r="J369" s="505">
        <f t="shared" si="36"/>
        <v>0</v>
      </c>
      <c r="K369" s="505">
        <f t="shared" si="37"/>
        <v>0</v>
      </c>
      <c r="L369" s="497">
        <f t="shared" si="39"/>
        <v>0</v>
      </c>
      <c r="M369" s="498">
        <f t="shared" si="38"/>
        <v>0</v>
      </c>
      <c r="N369" s="502">
        <f t="shared" si="40"/>
        <v>0</v>
      </c>
      <c r="O369" s="498"/>
      <c r="P369" s="497" t="str">
        <f>IF(O369="","Fixed",VLOOKUP(O369,'5.1.2 CPA Formulae'!$B$9:$E$19,2,FALSE))</f>
        <v>Fixed</v>
      </c>
    </row>
    <row r="370" spans="1:16" s="424" customFormat="1" ht="24.95" customHeight="1" x14ac:dyDescent="0.2">
      <c r="A370" s="496">
        <v>353</v>
      </c>
      <c r="B370" s="507" t="s">
        <v>707</v>
      </c>
      <c r="C370" s="501" t="s">
        <v>358</v>
      </c>
      <c r="D370" s="501">
        <v>1</v>
      </c>
      <c r="E370" s="498"/>
      <c r="F370" s="502">
        <f t="shared" si="35"/>
        <v>0</v>
      </c>
      <c r="G370" s="503" t="s">
        <v>211</v>
      </c>
      <c r="H370" s="504">
        <f>IF(G370&lt;&gt;"",VLOOKUP(G370,'5.1.4 Exchange Rates'!$C$23:$D$37,2,FALSE),"")</f>
        <v>1</v>
      </c>
      <c r="I370" s="498"/>
      <c r="J370" s="505">
        <f t="shared" si="36"/>
        <v>0</v>
      </c>
      <c r="K370" s="505">
        <f t="shared" si="37"/>
        <v>0</v>
      </c>
      <c r="L370" s="497">
        <f t="shared" si="39"/>
        <v>0</v>
      </c>
      <c r="M370" s="498">
        <f t="shared" si="38"/>
        <v>0</v>
      </c>
      <c r="N370" s="502">
        <f t="shared" si="40"/>
        <v>0</v>
      </c>
      <c r="O370" s="498"/>
      <c r="P370" s="497" t="str">
        <f>IF(O370="","Fixed",VLOOKUP(O370,'5.1.2 CPA Formulae'!$B$9:$E$19,2,FALSE))</f>
        <v>Fixed</v>
      </c>
    </row>
    <row r="371" spans="1:16" s="424" customFormat="1" ht="24.95" customHeight="1" x14ac:dyDescent="0.2">
      <c r="A371" s="496">
        <v>354</v>
      </c>
      <c r="B371" s="507" t="s">
        <v>708</v>
      </c>
      <c r="C371" s="501" t="s">
        <v>358</v>
      </c>
      <c r="D371" s="501">
        <v>1</v>
      </c>
      <c r="E371" s="498"/>
      <c r="F371" s="502">
        <f t="shared" ref="F371:F434" si="41">E371*D371</f>
        <v>0</v>
      </c>
      <c r="G371" s="503" t="s">
        <v>211</v>
      </c>
      <c r="H371" s="504">
        <f>IF(G371&lt;&gt;"",VLOOKUP(G371,'5.1.4 Exchange Rates'!$C$23:$D$37,2,FALSE),"")</f>
        <v>1</v>
      </c>
      <c r="I371" s="498"/>
      <c r="J371" s="505">
        <f t="shared" ref="J371:J434" si="42">D371*I371</f>
        <v>0</v>
      </c>
      <c r="K371" s="505">
        <f t="shared" ref="K371:K434" si="43">D371*H371*I371</f>
        <v>0</v>
      </c>
      <c r="L371" s="497">
        <f t="shared" si="39"/>
        <v>0</v>
      </c>
      <c r="M371" s="498">
        <f t="shared" ref="M371:M434" si="44">L371*15%</f>
        <v>0</v>
      </c>
      <c r="N371" s="502">
        <f t="shared" si="40"/>
        <v>0</v>
      </c>
      <c r="O371" s="498"/>
      <c r="P371" s="497" t="str">
        <f>IF(O371="","Fixed",VLOOKUP(O371,'5.1.2 CPA Formulae'!$B$9:$E$19,2,FALSE))</f>
        <v>Fixed</v>
      </c>
    </row>
    <row r="372" spans="1:16" s="424" customFormat="1" ht="24.95" customHeight="1" x14ac:dyDescent="0.2">
      <c r="A372" s="496">
        <v>355</v>
      </c>
      <c r="B372" s="507" t="s">
        <v>709</v>
      </c>
      <c r="C372" s="501" t="s">
        <v>358</v>
      </c>
      <c r="D372" s="501">
        <v>1</v>
      </c>
      <c r="E372" s="498"/>
      <c r="F372" s="502">
        <f t="shared" si="41"/>
        <v>0</v>
      </c>
      <c r="G372" s="503" t="s">
        <v>211</v>
      </c>
      <c r="H372" s="504">
        <f>IF(G372&lt;&gt;"",VLOOKUP(G372,'5.1.4 Exchange Rates'!$C$23:$D$37,2,FALSE),"")</f>
        <v>1</v>
      </c>
      <c r="I372" s="498"/>
      <c r="J372" s="505">
        <f t="shared" si="42"/>
        <v>0</v>
      </c>
      <c r="K372" s="505">
        <f t="shared" si="43"/>
        <v>0</v>
      </c>
      <c r="L372" s="497">
        <f t="shared" si="39"/>
        <v>0</v>
      </c>
      <c r="M372" s="498">
        <f t="shared" si="44"/>
        <v>0</v>
      </c>
      <c r="N372" s="502">
        <f t="shared" si="40"/>
        <v>0</v>
      </c>
      <c r="O372" s="498"/>
      <c r="P372" s="497" t="str">
        <f>IF(O372="","Fixed",VLOOKUP(O372,'5.1.2 CPA Formulae'!$B$9:$E$19,2,FALSE))</f>
        <v>Fixed</v>
      </c>
    </row>
    <row r="373" spans="1:16" s="424" customFormat="1" ht="24.95" customHeight="1" x14ac:dyDescent="0.2">
      <c r="A373" s="496">
        <v>356</v>
      </c>
      <c r="B373" s="507" t="s">
        <v>710</v>
      </c>
      <c r="C373" s="501" t="s">
        <v>358</v>
      </c>
      <c r="D373" s="501">
        <v>1</v>
      </c>
      <c r="E373" s="498"/>
      <c r="F373" s="502">
        <f t="shared" si="41"/>
        <v>0</v>
      </c>
      <c r="G373" s="503" t="s">
        <v>211</v>
      </c>
      <c r="H373" s="504">
        <f>IF(G373&lt;&gt;"",VLOOKUP(G373,'5.1.4 Exchange Rates'!$C$23:$D$37,2,FALSE),"")</f>
        <v>1</v>
      </c>
      <c r="I373" s="498"/>
      <c r="J373" s="505">
        <f t="shared" si="42"/>
        <v>0</v>
      </c>
      <c r="K373" s="505">
        <f t="shared" si="43"/>
        <v>0</v>
      </c>
      <c r="L373" s="497">
        <f t="shared" si="39"/>
        <v>0</v>
      </c>
      <c r="M373" s="498">
        <f t="shared" si="44"/>
        <v>0</v>
      </c>
      <c r="N373" s="502">
        <f t="shared" si="40"/>
        <v>0</v>
      </c>
      <c r="O373" s="498"/>
      <c r="P373" s="497" t="str">
        <f>IF(O373="","Fixed",VLOOKUP(O373,'5.1.2 CPA Formulae'!$B$9:$E$19,2,FALSE))</f>
        <v>Fixed</v>
      </c>
    </row>
    <row r="374" spans="1:16" s="424" customFormat="1" ht="24.95" customHeight="1" x14ac:dyDescent="0.2">
      <c r="A374" s="496">
        <v>357</v>
      </c>
      <c r="B374" s="507" t="s">
        <v>711</v>
      </c>
      <c r="C374" s="501" t="s">
        <v>358</v>
      </c>
      <c r="D374" s="501">
        <v>1</v>
      </c>
      <c r="E374" s="498"/>
      <c r="F374" s="502">
        <f t="shared" si="41"/>
        <v>0</v>
      </c>
      <c r="G374" s="503" t="s">
        <v>211</v>
      </c>
      <c r="H374" s="504">
        <f>IF(G374&lt;&gt;"",VLOOKUP(G374,'5.1.4 Exchange Rates'!$C$23:$D$37,2,FALSE),"")</f>
        <v>1</v>
      </c>
      <c r="I374" s="498"/>
      <c r="J374" s="505">
        <f t="shared" si="42"/>
        <v>0</v>
      </c>
      <c r="K374" s="505">
        <f t="shared" si="43"/>
        <v>0</v>
      </c>
      <c r="L374" s="497">
        <f t="shared" si="39"/>
        <v>0</v>
      </c>
      <c r="M374" s="498">
        <f t="shared" si="44"/>
        <v>0</v>
      </c>
      <c r="N374" s="502">
        <f t="shared" si="40"/>
        <v>0</v>
      </c>
      <c r="O374" s="498"/>
      <c r="P374" s="497" t="str">
        <f>IF(O374="","Fixed",VLOOKUP(O374,'5.1.2 CPA Formulae'!$B$9:$E$19,2,FALSE))</f>
        <v>Fixed</v>
      </c>
    </row>
    <row r="375" spans="1:16" s="424" customFormat="1" ht="24.95" customHeight="1" x14ac:dyDescent="0.2">
      <c r="A375" s="496">
        <v>358</v>
      </c>
      <c r="B375" s="507" t="s">
        <v>712</v>
      </c>
      <c r="C375" s="501" t="s">
        <v>358</v>
      </c>
      <c r="D375" s="501">
        <v>1</v>
      </c>
      <c r="E375" s="498"/>
      <c r="F375" s="502">
        <f t="shared" si="41"/>
        <v>0</v>
      </c>
      <c r="G375" s="503" t="s">
        <v>211</v>
      </c>
      <c r="H375" s="504">
        <f>IF(G375&lt;&gt;"",VLOOKUP(G375,'5.1.4 Exchange Rates'!$C$23:$D$37,2,FALSE),"")</f>
        <v>1</v>
      </c>
      <c r="I375" s="498"/>
      <c r="J375" s="505">
        <f t="shared" si="42"/>
        <v>0</v>
      </c>
      <c r="K375" s="505">
        <f t="shared" si="43"/>
        <v>0</v>
      </c>
      <c r="L375" s="497">
        <f t="shared" si="39"/>
        <v>0</v>
      </c>
      <c r="M375" s="498">
        <f t="shared" si="44"/>
        <v>0</v>
      </c>
      <c r="N375" s="502">
        <f t="shared" si="40"/>
        <v>0</v>
      </c>
      <c r="O375" s="498"/>
      <c r="P375" s="497" t="str">
        <f>IF(O375="","Fixed",VLOOKUP(O375,'5.1.2 CPA Formulae'!$B$9:$E$19,2,FALSE))</f>
        <v>Fixed</v>
      </c>
    </row>
    <row r="376" spans="1:16" s="424" customFormat="1" ht="24.95" customHeight="1" x14ac:dyDescent="0.2">
      <c r="A376" s="496">
        <v>359</v>
      </c>
      <c r="B376" s="507" t="s">
        <v>713</v>
      </c>
      <c r="C376" s="501" t="s">
        <v>358</v>
      </c>
      <c r="D376" s="501">
        <v>1</v>
      </c>
      <c r="E376" s="498"/>
      <c r="F376" s="502">
        <f t="shared" si="41"/>
        <v>0</v>
      </c>
      <c r="G376" s="503" t="s">
        <v>211</v>
      </c>
      <c r="H376" s="504">
        <f>IF(G376&lt;&gt;"",VLOOKUP(G376,'5.1.4 Exchange Rates'!$C$23:$D$37,2,FALSE),"")</f>
        <v>1</v>
      </c>
      <c r="I376" s="498"/>
      <c r="J376" s="505">
        <f t="shared" si="42"/>
        <v>0</v>
      </c>
      <c r="K376" s="505">
        <f t="shared" si="43"/>
        <v>0</v>
      </c>
      <c r="L376" s="497">
        <f t="shared" si="39"/>
        <v>0</v>
      </c>
      <c r="M376" s="498">
        <f t="shared" si="44"/>
        <v>0</v>
      </c>
      <c r="N376" s="502">
        <f t="shared" si="40"/>
        <v>0</v>
      </c>
      <c r="O376" s="498"/>
      <c r="P376" s="497" t="str">
        <f>IF(O376="","Fixed",VLOOKUP(O376,'5.1.2 CPA Formulae'!$B$9:$E$19,2,FALSE))</f>
        <v>Fixed</v>
      </c>
    </row>
    <row r="377" spans="1:16" s="424" customFormat="1" ht="24.95" customHeight="1" x14ac:dyDescent="0.2">
      <c r="A377" s="496">
        <v>360</v>
      </c>
      <c r="B377" s="507" t="s">
        <v>714</v>
      </c>
      <c r="C377" s="501" t="s">
        <v>358</v>
      </c>
      <c r="D377" s="501">
        <v>1</v>
      </c>
      <c r="E377" s="498"/>
      <c r="F377" s="502">
        <f t="shared" si="41"/>
        <v>0</v>
      </c>
      <c r="G377" s="503" t="s">
        <v>211</v>
      </c>
      <c r="H377" s="504">
        <f>IF(G377&lt;&gt;"",VLOOKUP(G377,'5.1.4 Exchange Rates'!$C$23:$D$37,2,FALSE),"")</f>
        <v>1</v>
      </c>
      <c r="I377" s="498"/>
      <c r="J377" s="505">
        <f t="shared" si="42"/>
        <v>0</v>
      </c>
      <c r="K377" s="505">
        <f t="shared" si="43"/>
        <v>0</v>
      </c>
      <c r="L377" s="497">
        <f t="shared" si="39"/>
        <v>0</v>
      </c>
      <c r="M377" s="498">
        <f t="shared" si="44"/>
        <v>0</v>
      </c>
      <c r="N377" s="502">
        <f t="shared" si="40"/>
        <v>0</v>
      </c>
      <c r="O377" s="498"/>
      <c r="P377" s="497" t="str">
        <f>IF(O377="","Fixed",VLOOKUP(O377,'5.1.2 CPA Formulae'!$B$9:$E$19,2,FALSE))</f>
        <v>Fixed</v>
      </c>
    </row>
    <row r="378" spans="1:16" s="424" customFormat="1" ht="24.95" customHeight="1" x14ac:dyDescent="0.2">
      <c r="A378" s="496">
        <v>361</v>
      </c>
      <c r="B378" s="507" t="s">
        <v>715</v>
      </c>
      <c r="C378" s="501" t="s">
        <v>358</v>
      </c>
      <c r="D378" s="501">
        <v>1</v>
      </c>
      <c r="E378" s="498"/>
      <c r="F378" s="502">
        <f t="shared" si="41"/>
        <v>0</v>
      </c>
      <c r="G378" s="503" t="s">
        <v>211</v>
      </c>
      <c r="H378" s="504">
        <f>IF(G378&lt;&gt;"",VLOOKUP(G378,'5.1.4 Exchange Rates'!$C$23:$D$37,2,FALSE),"")</f>
        <v>1</v>
      </c>
      <c r="I378" s="498"/>
      <c r="J378" s="505">
        <f t="shared" si="42"/>
        <v>0</v>
      </c>
      <c r="K378" s="505">
        <f t="shared" si="43"/>
        <v>0</v>
      </c>
      <c r="L378" s="497">
        <f t="shared" si="39"/>
        <v>0</v>
      </c>
      <c r="M378" s="498">
        <f t="shared" si="44"/>
        <v>0</v>
      </c>
      <c r="N378" s="502">
        <f t="shared" si="40"/>
        <v>0</v>
      </c>
      <c r="O378" s="498"/>
      <c r="P378" s="497" t="str">
        <f>IF(O378="","Fixed",VLOOKUP(O378,'5.1.2 CPA Formulae'!$B$9:$E$19,2,FALSE))</f>
        <v>Fixed</v>
      </c>
    </row>
    <row r="379" spans="1:16" s="424" customFormat="1" ht="24.95" customHeight="1" x14ac:dyDescent="0.2">
      <c r="A379" s="496">
        <v>362</v>
      </c>
      <c r="B379" s="507" t="s">
        <v>716</v>
      </c>
      <c r="C379" s="501" t="s">
        <v>358</v>
      </c>
      <c r="D379" s="501">
        <v>1</v>
      </c>
      <c r="E379" s="498"/>
      <c r="F379" s="502">
        <f t="shared" si="41"/>
        <v>0</v>
      </c>
      <c r="G379" s="503" t="s">
        <v>211</v>
      </c>
      <c r="H379" s="504">
        <f>IF(G379&lt;&gt;"",VLOOKUP(G379,'5.1.4 Exchange Rates'!$C$23:$D$37,2,FALSE),"")</f>
        <v>1</v>
      </c>
      <c r="I379" s="498"/>
      <c r="J379" s="505">
        <f t="shared" si="42"/>
        <v>0</v>
      </c>
      <c r="K379" s="505">
        <f t="shared" si="43"/>
        <v>0</v>
      </c>
      <c r="L379" s="497">
        <f t="shared" si="39"/>
        <v>0</v>
      </c>
      <c r="M379" s="498">
        <f t="shared" si="44"/>
        <v>0</v>
      </c>
      <c r="N379" s="502">
        <f t="shared" si="40"/>
        <v>0</v>
      </c>
      <c r="O379" s="498"/>
      <c r="P379" s="497" t="str">
        <f>IF(O379="","Fixed",VLOOKUP(O379,'5.1.2 CPA Formulae'!$B$9:$E$19,2,FALSE))</f>
        <v>Fixed</v>
      </c>
    </row>
    <row r="380" spans="1:16" s="424" customFormat="1" ht="24.95" customHeight="1" x14ac:dyDescent="0.2">
      <c r="A380" s="496">
        <v>363</v>
      </c>
      <c r="B380" s="507" t="s">
        <v>717</v>
      </c>
      <c r="C380" s="501" t="s">
        <v>358</v>
      </c>
      <c r="D380" s="501">
        <v>1</v>
      </c>
      <c r="E380" s="498"/>
      <c r="F380" s="502">
        <f t="shared" si="41"/>
        <v>0</v>
      </c>
      <c r="G380" s="503" t="s">
        <v>211</v>
      </c>
      <c r="H380" s="504">
        <f>IF(G380&lt;&gt;"",VLOOKUP(G380,'5.1.4 Exchange Rates'!$C$23:$D$37,2,FALSE),"")</f>
        <v>1</v>
      </c>
      <c r="I380" s="498"/>
      <c r="J380" s="505">
        <f t="shared" si="42"/>
        <v>0</v>
      </c>
      <c r="K380" s="505">
        <f t="shared" si="43"/>
        <v>0</v>
      </c>
      <c r="L380" s="497">
        <f t="shared" si="39"/>
        <v>0</v>
      </c>
      <c r="M380" s="498">
        <f t="shared" si="44"/>
        <v>0</v>
      </c>
      <c r="N380" s="502">
        <f t="shared" si="40"/>
        <v>0</v>
      </c>
      <c r="O380" s="498"/>
      <c r="P380" s="497" t="str">
        <f>IF(O380="","Fixed",VLOOKUP(O380,'5.1.2 CPA Formulae'!$B$9:$E$19,2,FALSE))</f>
        <v>Fixed</v>
      </c>
    </row>
    <row r="381" spans="1:16" s="424" customFormat="1" ht="24.95" customHeight="1" x14ac:dyDescent="0.2">
      <c r="A381" s="496">
        <v>364</v>
      </c>
      <c r="B381" s="507" t="s">
        <v>718</v>
      </c>
      <c r="C381" s="501" t="s">
        <v>358</v>
      </c>
      <c r="D381" s="501">
        <v>1</v>
      </c>
      <c r="E381" s="498"/>
      <c r="F381" s="502">
        <f t="shared" si="41"/>
        <v>0</v>
      </c>
      <c r="G381" s="503" t="s">
        <v>211</v>
      </c>
      <c r="H381" s="504">
        <f>IF(G381&lt;&gt;"",VLOOKUP(G381,'5.1.4 Exchange Rates'!$C$23:$D$37,2,FALSE),"")</f>
        <v>1</v>
      </c>
      <c r="I381" s="498"/>
      <c r="J381" s="505">
        <f t="shared" si="42"/>
        <v>0</v>
      </c>
      <c r="K381" s="505">
        <f t="shared" si="43"/>
        <v>0</v>
      </c>
      <c r="L381" s="497">
        <f t="shared" si="39"/>
        <v>0</v>
      </c>
      <c r="M381" s="498">
        <f t="shared" si="44"/>
        <v>0</v>
      </c>
      <c r="N381" s="502">
        <f t="shared" si="40"/>
        <v>0</v>
      </c>
      <c r="O381" s="498"/>
      <c r="P381" s="497" t="str">
        <f>IF(O381="","Fixed",VLOOKUP(O381,'5.1.2 CPA Formulae'!$B$9:$E$19,2,FALSE))</f>
        <v>Fixed</v>
      </c>
    </row>
    <row r="382" spans="1:16" s="424" customFormat="1" ht="24.95" customHeight="1" x14ac:dyDescent="0.2">
      <c r="A382" s="496">
        <v>365</v>
      </c>
      <c r="B382" s="507" t="s">
        <v>719</v>
      </c>
      <c r="C382" s="501" t="s">
        <v>358</v>
      </c>
      <c r="D382" s="501">
        <v>1</v>
      </c>
      <c r="E382" s="498"/>
      <c r="F382" s="502">
        <f t="shared" si="41"/>
        <v>0</v>
      </c>
      <c r="G382" s="503" t="s">
        <v>211</v>
      </c>
      <c r="H382" s="504">
        <f>IF(G382&lt;&gt;"",VLOOKUP(G382,'5.1.4 Exchange Rates'!$C$23:$D$37,2,FALSE),"")</f>
        <v>1</v>
      </c>
      <c r="I382" s="498"/>
      <c r="J382" s="505">
        <f t="shared" si="42"/>
        <v>0</v>
      </c>
      <c r="K382" s="505">
        <f t="shared" si="43"/>
        <v>0</v>
      </c>
      <c r="L382" s="497">
        <f t="shared" si="39"/>
        <v>0</v>
      </c>
      <c r="M382" s="498">
        <f t="shared" si="44"/>
        <v>0</v>
      </c>
      <c r="N382" s="502">
        <f t="shared" si="40"/>
        <v>0</v>
      </c>
      <c r="O382" s="498"/>
      <c r="P382" s="497" t="str">
        <f>IF(O382="","Fixed",VLOOKUP(O382,'5.1.2 CPA Formulae'!$B$9:$E$19,2,FALSE))</f>
        <v>Fixed</v>
      </c>
    </row>
    <row r="383" spans="1:16" s="424" customFormat="1" ht="24.95" customHeight="1" x14ac:dyDescent="0.2">
      <c r="A383" s="496">
        <v>366</v>
      </c>
      <c r="B383" s="507" t="s">
        <v>720</v>
      </c>
      <c r="C383" s="501" t="s">
        <v>358</v>
      </c>
      <c r="D383" s="501">
        <v>1</v>
      </c>
      <c r="E383" s="498"/>
      <c r="F383" s="502">
        <f t="shared" si="41"/>
        <v>0</v>
      </c>
      <c r="G383" s="503" t="s">
        <v>211</v>
      </c>
      <c r="H383" s="504">
        <f>IF(G383&lt;&gt;"",VLOOKUP(G383,'5.1.4 Exchange Rates'!$C$23:$D$37,2,FALSE),"")</f>
        <v>1</v>
      </c>
      <c r="I383" s="498"/>
      <c r="J383" s="505">
        <f t="shared" si="42"/>
        <v>0</v>
      </c>
      <c r="K383" s="505">
        <f t="shared" si="43"/>
        <v>0</v>
      </c>
      <c r="L383" s="497">
        <f t="shared" si="39"/>
        <v>0</v>
      </c>
      <c r="M383" s="498">
        <f t="shared" si="44"/>
        <v>0</v>
      </c>
      <c r="N383" s="502">
        <f t="shared" si="40"/>
        <v>0</v>
      </c>
      <c r="O383" s="498"/>
      <c r="P383" s="497" t="str">
        <f>IF(O383="","Fixed",VLOOKUP(O383,'5.1.2 CPA Formulae'!$B$9:$E$19,2,FALSE))</f>
        <v>Fixed</v>
      </c>
    </row>
    <row r="384" spans="1:16" s="424" customFormat="1" ht="24.95" customHeight="1" x14ac:dyDescent="0.2">
      <c r="A384" s="496">
        <v>367</v>
      </c>
      <c r="B384" s="507" t="s">
        <v>721</v>
      </c>
      <c r="C384" s="501" t="s">
        <v>358</v>
      </c>
      <c r="D384" s="501">
        <v>1</v>
      </c>
      <c r="E384" s="498"/>
      <c r="F384" s="502">
        <f t="shared" si="41"/>
        <v>0</v>
      </c>
      <c r="G384" s="503" t="s">
        <v>211</v>
      </c>
      <c r="H384" s="504">
        <f>IF(G384&lt;&gt;"",VLOOKUP(G384,'5.1.4 Exchange Rates'!$C$23:$D$37,2,FALSE),"")</f>
        <v>1</v>
      </c>
      <c r="I384" s="498"/>
      <c r="J384" s="505">
        <f t="shared" si="42"/>
        <v>0</v>
      </c>
      <c r="K384" s="505">
        <f t="shared" si="43"/>
        <v>0</v>
      </c>
      <c r="L384" s="497">
        <f t="shared" si="39"/>
        <v>0</v>
      </c>
      <c r="M384" s="498">
        <f t="shared" si="44"/>
        <v>0</v>
      </c>
      <c r="N384" s="502">
        <f t="shared" si="40"/>
        <v>0</v>
      </c>
      <c r="O384" s="498"/>
      <c r="P384" s="497" t="str">
        <f>IF(O384="","Fixed",VLOOKUP(O384,'5.1.2 CPA Formulae'!$B$9:$E$19,2,FALSE))</f>
        <v>Fixed</v>
      </c>
    </row>
    <row r="385" spans="1:16" s="424" customFormat="1" ht="24.95" customHeight="1" x14ac:dyDescent="0.2">
      <c r="A385" s="496">
        <v>368</v>
      </c>
      <c r="B385" s="507" t="s">
        <v>722</v>
      </c>
      <c r="C385" s="501" t="s">
        <v>358</v>
      </c>
      <c r="D385" s="501">
        <v>1</v>
      </c>
      <c r="E385" s="498"/>
      <c r="F385" s="502">
        <f t="shared" si="41"/>
        <v>0</v>
      </c>
      <c r="G385" s="503" t="s">
        <v>211</v>
      </c>
      <c r="H385" s="504">
        <f>IF(G385&lt;&gt;"",VLOOKUP(G385,'5.1.4 Exchange Rates'!$C$23:$D$37,2,FALSE),"")</f>
        <v>1</v>
      </c>
      <c r="I385" s="498"/>
      <c r="J385" s="505">
        <f t="shared" si="42"/>
        <v>0</v>
      </c>
      <c r="K385" s="505">
        <f t="shared" si="43"/>
        <v>0</v>
      </c>
      <c r="L385" s="497">
        <f t="shared" si="39"/>
        <v>0</v>
      </c>
      <c r="M385" s="498">
        <f t="shared" si="44"/>
        <v>0</v>
      </c>
      <c r="N385" s="502">
        <f t="shared" si="40"/>
        <v>0</v>
      </c>
      <c r="O385" s="498"/>
      <c r="P385" s="497" t="str">
        <f>IF(O385="","Fixed",VLOOKUP(O385,'5.1.2 CPA Formulae'!$B$9:$E$19,2,FALSE))</f>
        <v>Fixed</v>
      </c>
    </row>
    <row r="386" spans="1:16" s="424" customFormat="1" ht="24.95" customHeight="1" x14ac:dyDescent="0.2">
      <c r="A386" s="496">
        <v>369</v>
      </c>
      <c r="B386" s="507" t="s">
        <v>723</v>
      </c>
      <c r="C386" s="501" t="s">
        <v>358</v>
      </c>
      <c r="D386" s="501">
        <v>1</v>
      </c>
      <c r="E386" s="498"/>
      <c r="F386" s="502">
        <f t="shared" si="41"/>
        <v>0</v>
      </c>
      <c r="G386" s="503" t="s">
        <v>211</v>
      </c>
      <c r="H386" s="504">
        <f>IF(G386&lt;&gt;"",VLOOKUP(G386,'5.1.4 Exchange Rates'!$C$23:$D$37,2,FALSE),"")</f>
        <v>1</v>
      </c>
      <c r="I386" s="498"/>
      <c r="J386" s="505">
        <f t="shared" si="42"/>
        <v>0</v>
      </c>
      <c r="K386" s="505">
        <f t="shared" si="43"/>
        <v>0</v>
      </c>
      <c r="L386" s="497">
        <f t="shared" si="39"/>
        <v>0</v>
      </c>
      <c r="M386" s="498">
        <f t="shared" si="44"/>
        <v>0</v>
      </c>
      <c r="N386" s="502">
        <f t="shared" si="40"/>
        <v>0</v>
      </c>
      <c r="O386" s="498"/>
      <c r="P386" s="497" t="str">
        <f>IF(O386="","Fixed",VLOOKUP(O386,'5.1.2 CPA Formulae'!$B$9:$E$19,2,FALSE))</f>
        <v>Fixed</v>
      </c>
    </row>
    <row r="387" spans="1:16" s="424" customFormat="1" ht="24.95" customHeight="1" x14ac:dyDescent="0.2">
      <c r="A387" s="496">
        <v>370</v>
      </c>
      <c r="B387" s="507" t="s">
        <v>724</v>
      </c>
      <c r="C387" s="501" t="s">
        <v>358</v>
      </c>
      <c r="D387" s="501">
        <v>1</v>
      </c>
      <c r="E387" s="498"/>
      <c r="F387" s="502">
        <f t="shared" si="41"/>
        <v>0</v>
      </c>
      <c r="G387" s="503" t="s">
        <v>211</v>
      </c>
      <c r="H387" s="504">
        <f>IF(G387&lt;&gt;"",VLOOKUP(G387,'5.1.4 Exchange Rates'!$C$23:$D$37,2,FALSE),"")</f>
        <v>1</v>
      </c>
      <c r="I387" s="498"/>
      <c r="J387" s="505">
        <f t="shared" si="42"/>
        <v>0</v>
      </c>
      <c r="K387" s="505">
        <f t="shared" si="43"/>
        <v>0</v>
      </c>
      <c r="L387" s="497">
        <f t="shared" si="39"/>
        <v>0</v>
      </c>
      <c r="M387" s="498">
        <f t="shared" si="44"/>
        <v>0</v>
      </c>
      <c r="N387" s="502">
        <f t="shared" si="40"/>
        <v>0</v>
      </c>
      <c r="O387" s="498"/>
      <c r="P387" s="497" t="str">
        <f>IF(O387="","Fixed",VLOOKUP(O387,'5.1.2 CPA Formulae'!$B$9:$E$19,2,FALSE))</f>
        <v>Fixed</v>
      </c>
    </row>
    <row r="388" spans="1:16" s="424" customFormat="1" ht="24.95" customHeight="1" x14ac:dyDescent="0.2">
      <c r="A388" s="496">
        <v>371</v>
      </c>
      <c r="B388" s="507" t="s">
        <v>725</v>
      </c>
      <c r="C388" s="501" t="s">
        <v>358</v>
      </c>
      <c r="D388" s="501">
        <v>1</v>
      </c>
      <c r="E388" s="498"/>
      <c r="F388" s="502">
        <f t="shared" si="41"/>
        <v>0</v>
      </c>
      <c r="G388" s="503" t="s">
        <v>211</v>
      </c>
      <c r="H388" s="504">
        <f>IF(G388&lt;&gt;"",VLOOKUP(G388,'5.1.4 Exchange Rates'!$C$23:$D$37,2,FALSE),"")</f>
        <v>1</v>
      </c>
      <c r="I388" s="498"/>
      <c r="J388" s="505">
        <f t="shared" si="42"/>
        <v>0</v>
      </c>
      <c r="K388" s="505">
        <f t="shared" si="43"/>
        <v>0</v>
      </c>
      <c r="L388" s="497">
        <f t="shared" si="39"/>
        <v>0</v>
      </c>
      <c r="M388" s="498">
        <f t="shared" si="44"/>
        <v>0</v>
      </c>
      <c r="N388" s="502">
        <f t="shared" si="40"/>
        <v>0</v>
      </c>
      <c r="O388" s="498"/>
      <c r="P388" s="497" t="str">
        <f>IF(O388="","Fixed",VLOOKUP(O388,'5.1.2 CPA Formulae'!$B$9:$E$19,2,FALSE))</f>
        <v>Fixed</v>
      </c>
    </row>
    <row r="389" spans="1:16" s="424" customFormat="1" ht="24.95" customHeight="1" x14ac:dyDescent="0.2">
      <c r="A389" s="496">
        <v>372</v>
      </c>
      <c r="B389" s="507" t="s">
        <v>726</v>
      </c>
      <c r="C389" s="501" t="s">
        <v>358</v>
      </c>
      <c r="D389" s="501">
        <v>1</v>
      </c>
      <c r="E389" s="498"/>
      <c r="F389" s="502">
        <f t="shared" si="41"/>
        <v>0</v>
      </c>
      <c r="G389" s="503" t="s">
        <v>211</v>
      </c>
      <c r="H389" s="504">
        <f>IF(G389&lt;&gt;"",VLOOKUP(G389,'5.1.4 Exchange Rates'!$C$23:$D$37,2,FALSE),"")</f>
        <v>1</v>
      </c>
      <c r="I389" s="498"/>
      <c r="J389" s="505">
        <f t="shared" si="42"/>
        <v>0</v>
      </c>
      <c r="K389" s="505">
        <f t="shared" si="43"/>
        <v>0</v>
      </c>
      <c r="L389" s="497">
        <f t="shared" si="39"/>
        <v>0</v>
      </c>
      <c r="M389" s="498">
        <f t="shared" si="44"/>
        <v>0</v>
      </c>
      <c r="N389" s="502">
        <f t="shared" si="40"/>
        <v>0</v>
      </c>
      <c r="O389" s="498"/>
      <c r="P389" s="497" t="str">
        <f>IF(O389="","Fixed",VLOOKUP(O389,'5.1.2 CPA Formulae'!$B$9:$E$19,2,FALSE))</f>
        <v>Fixed</v>
      </c>
    </row>
    <row r="390" spans="1:16" s="424" customFormat="1" ht="24.95" customHeight="1" x14ac:dyDescent="0.2">
      <c r="A390" s="496">
        <v>373</v>
      </c>
      <c r="B390" s="507" t="s">
        <v>727</v>
      </c>
      <c r="C390" s="501" t="s">
        <v>358</v>
      </c>
      <c r="D390" s="501">
        <v>1</v>
      </c>
      <c r="E390" s="498"/>
      <c r="F390" s="502">
        <f t="shared" si="41"/>
        <v>0</v>
      </c>
      <c r="G390" s="503" t="s">
        <v>211</v>
      </c>
      <c r="H390" s="504">
        <f>IF(G390&lt;&gt;"",VLOOKUP(G390,'5.1.4 Exchange Rates'!$C$23:$D$37,2,FALSE),"")</f>
        <v>1</v>
      </c>
      <c r="I390" s="498"/>
      <c r="J390" s="505">
        <f t="shared" si="42"/>
        <v>0</v>
      </c>
      <c r="K390" s="505">
        <f t="shared" si="43"/>
        <v>0</v>
      </c>
      <c r="L390" s="497">
        <f t="shared" si="39"/>
        <v>0</v>
      </c>
      <c r="M390" s="498">
        <f t="shared" si="44"/>
        <v>0</v>
      </c>
      <c r="N390" s="502">
        <f t="shared" si="40"/>
        <v>0</v>
      </c>
      <c r="O390" s="498"/>
      <c r="P390" s="497" t="str">
        <f>IF(O390="","Fixed",VLOOKUP(O390,'5.1.2 CPA Formulae'!$B$9:$E$19,2,FALSE))</f>
        <v>Fixed</v>
      </c>
    </row>
    <row r="391" spans="1:16" s="424" customFormat="1" ht="24.95" customHeight="1" x14ac:dyDescent="0.2">
      <c r="A391" s="496">
        <v>374</v>
      </c>
      <c r="B391" s="507" t="s">
        <v>728</v>
      </c>
      <c r="C391" s="501" t="s">
        <v>358</v>
      </c>
      <c r="D391" s="501">
        <v>1</v>
      </c>
      <c r="E391" s="498"/>
      <c r="F391" s="502">
        <f t="shared" si="41"/>
        <v>0</v>
      </c>
      <c r="G391" s="503" t="s">
        <v>211</v>
      </c>
      <c r="H391" s="504">
        <f>IF(G391&lt;&gt;"",VLOOKUP(G391,'5.1.4 Exchange Rates'!$C$23:$D$37,2,FALSE),"")</f>
        <v>1</v>
      </c>
      <c r="I391" s="498"/>
      <c r="J391" s="505">
        <f t="shared" si="42"/>
        <v>0</v>
      </c>
      <c r="K391" s="505">
        <f t="shared" si="43"/>
        <v>0</v>
      </c>
      <c r="L391" s="497">
        <f t="shared" si="39"/>
        <v>0</v>
      </c>
      <c r="M391" s="498">
        <f t="shared" si="44"/>
        <v>0</v>
      </c>
      <c r="N391" s="502">
        <f t="shared" si="40"/>
        <v>0</v>
      </c>
      <c r="O391" s="498"/>
      <c r="P391" s="497" t="str">
        <f>IF(O391="","Fixed",VLOOKUP(O391,'5.1.2 CPA Formulae'!$B$9:$E$19,2,FALSE))</f>
        <v>Fixed</v>
      </c>
    </row>
    <row r="392" spans="1:16" s="424" customFormat="1" ht="24.95" customHeight="1" x14ac:dyDescent="0.2">
      <c r="A392" s="496">
        <v>375</v>
      </c>
      <c r="B392" s="507" t="s">
        <v>729</v>
      </c>
      <c r="C392" s="501" t="s">
        <v>358</v>
      </c>
      <c r="D392" s="501">
        <v>1</v>
      </c>
      <c r="E392" s="498"/>
      <c r="F392" s="502">
        <f t="shared" si="41"/>
        <v>0</v>
      </c>
      <c r="G392" s="503" t="s">
        <v>211</v>
      </c>
      <c r="H392" s="504">
        <f>IF(G392&lt;&gt;"",VLOOKUP(G392,'5.1.4 Exchange Rates'!$C$23:$D$37,2,FALSE),"")</f>
        <v>1</v>
      </c>
      <c r="I392" s="498"/>
      <c r="J392" s="505">
        <f t="shared" si="42"/>
        <v>0</v>
      </c>
      <c r="K392" s="505">
        <f t="shared" si="43"/>
        <v>0</v>
      </c>
      <c r="L392" s="497">
        <f t="shared" si="39"/>
        <v>0</v>
      </c>
      <c r="M392" s="498">
        <f t="shared" si="44"/>
        <v>0</v>
      </c>
      <c r="N392" s="502">
        <f t="shared" si="40"/>
        <v>0</v>
      </c>
      <c r="O392" s="498"/>
      <c r="P392" s="497" t="str">
        <f>IF(O392="","Fixed",VLOOKUP(O392,'5.1.2 CPA Formulae'!$B$9:$E$19,2,FALSE))</f>
        <v>Fixed</v>
      </c>
    </row>
    <row r="393" spans="1:16" s="424" customFormat="1" ht="24.95" customHeight="1" x14ac:dyDescent="0.2">
      <c r="A393" s="496">
        <v>376</v>
      </c>
      <c r="B393" s="507" t="s">
        <v>730</v>
      </c>
      <c r="C393" s="501" t="s">
        <v>358</v>
      </c>
      <c r="D393" s="501">
        <v>1</v>
      </c>
      <c r="E393" s="498"/>
      <c r="F393" s="502">
        <f t="shared" si="41"/>
        <v>0</v>
      </c>
      <c r="G393" s="503" t="s">
        <v>211</v>
      </c>
      <c r="H393" s="504">
        <f>IF(G393&lt;&gt;"",VLOOKUP(G393,'5.1.4 Exchange Rates'!$C$23:$D$37,2,FALSE),"")</f>
        <v>1</v>
      </c>
      <c r="I393" s="498"/>
      <c r="J393" s="505">
        <f t="shared" si="42"/>
        <v>0</v>
      </c>
      <c r="K393" s="505">
        <f t="shared" si="43"/>
        <v>0</v>
      </c>
      <c r="L393" s="497">
        <f t="shared" si="39"/>
        <v>0</v>
      </c>
      <c r="M393" s="498">
        <f t="shared" si="44"/>
        <v>0</v>
      </c>
      <c r="N393" s="502">
        <f t="shared" si="40"/>
        <v>0</v>
      </c>
      <c r="O393" s="498"/>
      <c r="P393" s="497" t="str">
        <f>IF(O393="","Fixed",VLOOKUP(O393,'5.1.2 CPA Formulae'!$B$9:$E$19,2,FALSE))</f>
        <v>Fixed</v>
      </c>
    </row>
    <row r="394" spans="1:16" s="424" customFormat="1" ht="24.95" customHeight="1" x14ac:dyDescent="0.2">
      <c r="A394" s="496">
        <v>377</v>
      </c>
      <c r="B394" s="507" t="s">
        <v>731</v>
      </c>
      <c r="C394" s="501" t="s">
        <v>358</v>
      </c>
      <c r="D394" s="501">
        <v>1</v>
      </c>
      <c r="E394" s="498"/>
      <c r="F394" s="502">
        <f t="shared" si="41"/>
        <v>0</v>
      </c>
      <c r="G394" s="503" t="s">
        <v>211</v>
      </c>
      <c r="H394" s="504">
        <f>IF(G394&lt;&gt;"",VLOOKUP(G394,'5.1.4 Exchange Rates'!$C$23:$D$37,2,FALSE),"")</f>
        <v>1</v>
      </c>
      <c r="I394" s="498"/>
      <c r="J394" s="505">
        <f t="shared" si="42"/>
        <v>0</v>
      </c>
      <c r="K394" s="505">
        <f t="shared" si="43"/>
        <v>0</v>
      </c>
      <c r="L394" s="497">
        <f t="shared" si="39"/>
        <v>0</v>
      </c>
      <c r="M394" s="498">
        <f t="shared" si="44"/>
        <v>0</v>
      </c>
      <c r="N394" s="502">
        <f t="shared" si="40"/>
        <v>0</v>
      </c>
      <c r="O394" s="498"/>
      <c r="P394" s="497" t="str">
        <f>IF(O394="","Fixed",VLOOKUP(O394,'5.1.2 CPA Formulae'!$B$9:$E$19,2,FALSE))</f>
        <v>Fixed</v>
      </c>
    </row>
    <row r="395" spans="1:16" s="424" customFormat="1" ht="24.95" customHeight="1" x14ac:dyDescent="0.2">
      <c r="A395" s="496">
        <v>378</v>
      </c>
      <c r="B395" s="507" t="s">
        <v>732</v>
      </c>
      <c r="C395" s="501" t="s">
        <v>358</v>
      </c>
      <c r="D395" s="501">
        <v>1</v>
      </c>
      <c r="E395" s="498"/>
      <c r="F395" s="502">
        <f t="shared" si="41"/>
        <v>0</v>
      </c>
      <c r="G395" s="503" t="s">
        <v>211</v>
      </c>
      <c r="H395" s="504">
        <f>IF(G395&lt;&gt;"",VLOOKUP(G395,'5.1.4 Exchange Rates'!$C$23:$D$37,2,FALSE),"")</f>
        <v>1</v>
      </c>
      <c r="I395" s="498"/>
      <c r="J395" s="505">
        <f t="shared" si="42"/>
        <v>0</v>
      </c>
      <c r="K395" s="505">
        <f t="shared" si="43"/>
        <v>0</v>
      </c>
      <c r="L395" s="497">
        <f t="shared" si="39"/>
        <v>0</v>
      </c>
      <c r="M395" s="498">
        <f t="shared" si="44"/>
        <v>0</v>
      </c>
      <c r="N395" s="502">
        <f t="shared" si="40"/>
        <v>0</v>
      </c>
      <c r="O395" s="498"/>
      <c r="P395" s="497" t="str">
        <f>IF(O395="","Fixed",VLOOKUP(O395,'5.1.2 CPA Formulae'!$B$9:$E$19,2,FALSE))</f>
        <v>Fixed</v>
      </c>
    </row>
    <row r="396" spans="1:16" s="424" customFormat="1" ht="24.95" customHeight="1" x14ac:dyDescent="0.2">
      <c r="A396" s="496">
        <v>379</v>
      </c>
      <c r="B396" s="507" t="s">
        <v>733</v>
      </c>
      <c r="C396" s="501" t="s">
        <v>358</v>
      </c>
      <c r="D396" s="501">
        <v>1</v>
      </c>
      <c r="E396" s="498"/>
      <c r="F396" s="502">
        <f t="shared" si="41"/>
        <v>0</v>
      </c>
      <c r="G396" s="503" t="s">
        <v>211</v>
      </c>
      <c r="H396" s="504">
        <f>IF(G396&lt;&gt;"",VLOOKUP(G396,'5.1.4 Exchange Rates'!$C$23:$D$37,2,FALSE),"")</f>
        <v>1</v>
      </c>
      <c r="I396" s="498"/>
      <c r="J396" s="505">
        <f t="shared" si="42"/>
        <v>0</v>
      </c>
      <c r="K396" s="505">
        <f t="shared" si="43"/>
        <v>0</v>
      </c>
      <c r="L396" s="497">
        <f t="shared" si="39"/>
        <v>0</v>
      </c>
      <c r="M396" s="498">
        <f t="shared" si="44"/>
        <v>0</v>
      </c>
      <c r="N396" s="502">
        <f t="shared" si="40"/>
        <v>0</v>
      </c>
      <c r="O396" s="498"/>
      <c r="P396" s="497" t="str">
        <f>IF(O396="","Fixed",VLOOKUP(O396,'5.1.2 CPA Formulae'!$B$9:$E$19,2,FALSE))</f>
        <v>Fixed</v>
      </c>
    </row>
    <row r="397" spans="1:16" s="424" customFormat="1" ht="24.95" customHeight="1" x14ac:dyDescent="0.2">
      <c r="A397" s="496">
        <v>380</v>
      </c>
      <c r="B397" s="507" t="s">
        <v>734</v>
      </c>
      <c r="C397" s="501" t="s">
        <v>358</v>
      </c>
      <c r="D397" s="501">
        <v>1</v>
      </c>
      <c r="E397" s="498"/>
      <c r="F397" s="502">
        <f t="shared" si="41"/>
        <v>0</v>
      </c>
      <c r="G397" s="503" t="s">
        <v>211</v>
      </c>
      <c r="H397" s="504">
        <f>IF(G397&lt;&gt;"",VLOOKUP(G397,'5.1.4 Exchange Rates'!$C$23:$D$37,2,FALSE),"")</f>
        <v>1</v>
      </c>
      <c r="I397" s="498"/>
      <c r="J397" s="505">
        <f t="shared" si="42"/>
        <v>0</v>
      </c>
      <c r="K397" s="505">
        <f t="shared" si="43"/>
        <v>0</v>
      </c>
      <c r="L397" s="497">
        <f t="shared" si="39"/>
        <v>0</v>
      </c>
      <c r="M397" s="498">
        <f t="shared" si="44"/>
        <v>0</v>
      </c>
      <c r="N397" s="502">
        <f t="shared" si="40"/>
        <v>0</v>
      </c>
      <c r="O397" s="498"/>
      <c r="P397" s="497" t="str">
        <f>IF(O397="","Fixed",VLOOKUP(O397,'5.1.2 CPA Formulae'!$B$9:$E$19,2,FALSE))</f>
        <v>Fixed</v>
      </c>
    </row>
    <row r="398" spans="1:16" s="424" customFormat="1" ht="24.95" customHeight="1" x14ac:dyDescent="0.2">
      <c r="A398" s="496">
        <v>381</v>
      </c>
      <c r="B398" s="507" t="s">
        <v>735</v>
      </c>
      <c r="C398" s="501" t="s">
        <v>358</v>
      </c>
      <c r="D398" s="501">
        <v>1</v>
      </c>
      <c r="E398" s="498"/>
      <c r="F398" s="502">
        <f t="shared" si="41"/>
        <v>0</v>
      </c>
      <c r="G398" s="503" t="s">
        <v>211</v>
      </c>
      <c r="H398" s="504">
        <f>IF(G398&lt;&gt;"",VLOOKUP(G398,'5.1.4 Exchange Rates'!$C$23:$D$37,2,FALSE),"")</f>
        <v>1</v>
      </c>
      <c r="I398" s="498"/>
      <c r="J398" s="505">
        <f t="shared" si="42"/>
        <v>0</v>
      </c>
      <c r="K398" s="505">
        <f t="shared" si="43"/>
        <v>0</v>
      </c>
      <c r="L398" s="497">
        <f t="shared" si="39"/>
        <v>0</v>
      </c>
      <c r="M398" s="498">
        <f t="shared" si="44"/>
        <v>0</v>
      </c>
      <c r="N398" s="502">
        <f t="shared" si="40"/>
        <v>0</v>
      </c>
      <c r="O398" s="498"/>
      <c r="P398" s="497" t="str">
        <f>IF(O398="","Fixed",VLOOKUP(O398,'5.1.2 CPA Formulae'!$B$9:$E$19,2,FALSE))</f>
        <v>Fixed</v>
      </c>
    </row>
    <row r="399" spans="1:16" s="424" customFormat="1" ht="24.95" customHeight="1" x14ac:dyDescent="0.2">
      <c r="A399" s="496">
        <v>382</v>
      </c>
      <c r="B399" s="507" t="s">
        <v>736</v>
      </c>
      <c r="C399" s="501" t="s">
        <v>358</v>
      </c>
      <c r="D399" s="501">
        <v>1</v>
      </c>
      <c r="E399" s="498"/>
      <c r="F399" s="502">
        <f t="shared" si="41"/>
        <v>0</v>
      </c>
      <c r="G399" s="503" t="s">
        <v>211</v>
      </c>
      <c r="H399" s="504">
        <f>IF(G399&lt;&gt;"",VLOOKUP(G399,'5.1.4 Exchange Rates'!$C$23:$D$37,2,FALSE),"")</f>
        <v>1</v>
      </c>
      <c r="I399" s="498"/>
      <c r="J399" s="505">
        <f t="shared" si="42"/>
        <v>0</v>
      </c>
      <c r="K399" s="505">
        <f t="shared" si="43"/>
        <v>0</v>
      </c>
      <c r="L399" s="497">
        <f t="shared" si="39"/>
        <v>0</v>
      </c>
      <c r="M399" s="498">
        <f t="shared" si="44"/>
        <v>0</v>
      </c>
      <c r="N399" s="502">
        <f t="shared" si="40"/>
        <v>0</v>
      </c>
      <c r="O399" s="498"/>
      <c r="P399" s="497" t="str">
        <f>IF(O399="","Fixed",VLOOKUP(O399,'5.1.2 CPA Formulae'!$B$9:$E$19,2,FALSE))</f>
        <v>Fixed</v>
      </c>
    </row>
    <row r="400" spans="1:16" s="424" customFormat="1" ht="24.95" customHeight="1" x14ac:dyDescent="0.2">
      <c r="A400" s="496">
        <v>383</v>
      </c>
      <c r="B400" s="507" t="s">
        <v>737</v>
      </c>
      <c r="C400" s="501" t="s">
        <v>358</v>
      </c>
      <c r="D400" s="501">
        <v>1</v>
      </c>
      <c r="E400" s="498"/>
      <c r="F400" s="502">
        <f t="shared" si="41"/>
        <v>0</v>
      </c>
      <c r="G400" s="503" t="s">
        <v>211</v>
      </c>
      <c r="H400" s="504">
        <f>IF(G400&lt;&gt;"",VLOOKUP(G400,'5.1.4 Exchange Rates'!$C$23:$D$37,2,FALSE),"")</f>
        <v>1</v>
      </c>
      <c r="I400" s="498"/>
      <c r="J400" s="505">
        <f t="shared" si="42"/>
        <v>0</v>
      </c>
      <c r="K400" s="505">
        <f t="shared" si="43"/>
        <v>0</v>
      </c>
      <c r="L400" s="497">
        <f t="shared" si="39"/>
        <v>0</v>
      </c>
      <c r="M400" s="498">
        <f t="shared" si="44"/>
        <v>0</v>
      </c>
      <c r="N400" s="502">
        <f t="shared" si="40"/>
        <v>0</v>
      </c>
      <c r="O400" s="498"/>
      <c r="P400" s="497" t="str">
        <f>IF(O400="","Fixed",VLOOKUP(O400,'5.1.2 CPA Formulae'!$B$9:$E$19,2,FALSE))</f>
        <v>Fixed</v>
      </c>
    </row>
    <row r="401" spans="1:16" s="424" customFormat="1" ht="24.95" customHeight="1" x14ac:dyDescent="0.2">
      <c r="A401" s="496">
        <v>384</v>
      </c>
      <c r="B401" s="507" t="s">
        <v>738</v>
      </c>
      <c r="C401" s="501" t="s">
        <v>358</v>
      </c>
      <c r="D401" s="501">
        <v>1</v>
      </c>
      <c r="E401" s="498"/>
      <c r="F401" s="502">
        <f t="shared" si="41"/>
        <v>0</v>
      </c>
      <c r="G401" s="503" t="s">
        <v>211</v>
      </c>
      <c r="H401" s="504">
        <f>IF(G401&lt;&gt;"",VLOOKUP(G401,'5.1.4 Exchange Rates'!$C$23:$D$37,2,FALSE),"")</f>
        <v>1</v>
      </c>
      <c r="I401" s="498"/>
      <c r="J401" s="505">
        <f t="shared" si="42"/>
        <v>0</v>
      </c>
      <c r="K401" s="505">
        <f t="shared" si="43"/>
        <v>0</v>
      </c>
      <c r="L401" s="497">
        <f t="shared" si="39"/>
        <v>0</v>
      </c>
      <c r="M401" s="498">
        <f t="shared" si="44"/>
        <v>0</v>
      </c>
      <c r="N401" s="502">
        <f t="shared" si="40"/>
        <v>0</v>
      </c>
      <c r="O401" s="498"/>
      <c r="P401" s="497" t="str">
        <f>IF(O401="","Fixed",VLOOKUP(O401,'5.1.2 CPA Formulae'!$B$9:$E$19,2,FALSE))</f>
        <v>Fixed</v>
      </c>
    </row>
    <row r="402" spans="1:16" s="424" customFormat="1" ht="24.95" customHeight="1" x14ac:dyDescent="0.2">
      <c r="A402" s="496">
        <v>385</v>
      </c>
      <c r="B402" s="507" t="s">
        <v>739</v>
      </c>
      <c r="C402" s="501" t="s">
        <v>358</v>
      </c>
      <c r="D402" s="501">
        <v>1</v>
      </c>
      <c r="E402" s="498"/>
      <c r="F402" s="502">
        <f t="shared" si="41"/>
        <v>0</v>
      </c>
      <c r="G402" s="503" t="s">
        <v>211</v>
      </c>
      <c r="H402" s="504">
        <f>IF(G402&lt;&gt;"",VLOOKUP(G402,'5.1.4 Exchange Rates'!$C$23:$D$37,2,FALSE),"")</f>
        <v>1</v>
      </c>
      <c r="I402" s="498"/>
      <c r="J402" s="505">
        <f t="shared" si="42"/>
        <v>0</v>
      </c>
      <c r="K402" s="505">
        <f t="shared" si="43"/>
        <v>0</v>
      </c>
      <c r="L402" s="497">
        <f t="shared" si="39"/>
        <v>0</v>
      </c>
      <c r="M402" s="498">
        <f t="shared" si="44"/>
        <v>0</v>
      </c>
      <c r="N402" s="502">
        <f t="shared" si="40"/>
        <v>0</v>
      </c>
      <c r="O402" s="498"/>
      <c r="P402" s="497" t="str">
        <f>IF(O402="","Fixed",VLOOKUP(O402,'5.1.2 CPA Formulae'!$B$9:$E$19,2,FALSE))</f>
        <v>Fixed</v>
      </c>
    </row>
    <row r="403" spans="1:16" s="424" customFormat="1" ht="24.95" customHeight="1" x14ac:dyDescent="0.2">
      <c r="A403" s="496">
        <v>386</v>
      </c>
      <c r="B403" s="507" t="s">
        <v>740</v>
      </c>
      <c r="C403" s="501" t="s">
        <v>358</v>
      </c>
      <c r="D403" s="501">
        <v>1</v>
      </c>
      <c r="E403" s="498"/>
      <c r="F403" s="502">
        <f t="shared" si="41"/>
        <v>0</v>
      </c>
      <c r="G403" s="503" t="s">
        <v>211</v>
      </c>
      <c r="H403" s="504">
        <f>IF(G403&lt;&gt;"",VLOOKUP(G403,'5.1.4 Exchange Rates'!$C$23:$D$37,2,FALSE),"")</f>
        <v>1</v>
      </c>
      <c r="I403" s="498"/>
      <c r="J403" s="505">
        <f t="shared" si="42"/>
        <v>0</v>
      </c>
      <c r="K403" s="505">
        <f t="shared" si="43"/>
        <v>0</v>
      </c>
      <c r="L403" s="497">
        <f t="shared" si="39"/>
        <v>0</v>
      </c>
      <c r="M403" s="498">
        <f t="shared" si="44"/>
        <v>0</v>
      </c>
      <c r="N403" s="502">
        <f t="shared" si="40"/>
        <v>0</v>
      </c>
      <c r="O403" s="498"/>
      <c r="P403" s="497" t="str">
        <f>IF(O403="","Fixed",VLOOKUP(O403,'5.1.2 CPA Formulae'!$B$9:$E$19,2,FALSE))</f>
        <v>Fixed</v>
      </c>
    </row>
    <row r="404" spans="1:16" s="424" customFormat="1" ht="24.95" customHeight="1" x14ac:dyDescent="0.2">
      <c r="A404" s="496">
        <v>387</v>
      </c>
      <c r="B404" s="507" t="s">
        <v>741</v>
      </c>
      <c r="C404" s="501" t="s">
        <v>358</v>
      </c>
      <c r="D404" s="501">
        <v>1</v>
      </c>
      <c r="E404" s="498"/>
      <c r="F404" s="502">
        <f t="shared" si="41"/>
        <v>0</v>
      </c>
      <c r="G404" s="503" t="s">
        <v>211</v>
      </c>
      <c r="H404" s="504">
        <f>IF(G404&lt;&gt;"",VLOOKUP(G404,'5.1.4 Exchange Rates'!$C$23:$D$37,2,FALSE),"")</f>
        <v>1</v>
      </c>
      <c r="I404" s="498"/>
      <c r="J404" s="505">
        <f t="shared" si="42"/>
        <v>0</v>
      </c>
      <c r="K404" s="505">
        <f t="shared" si="43"/>
        <v>0</v>
      </c>
      <c r="L404" s="497">
        <f t="shared" si="39"/>
        <v>0</v>
      </c>
      <c r="M404" s="498">
        <f t="shared" si="44"/>
        <v>0</v>
      </c>
      <c r="N404" s="502">
        <f t="shared" si="40"/>
        <v>0</v>
      </c>
      <c r="O404" s="498"/>
      <c r="P404" s="497" t="str">
        <f>IF(O404="","Fixed",VLOOKUP(O404,'5.1.2 CPA Formulae'!$B$9:$E$19,2,FALSE))</f>
        <v>Fixed</v>
      </c>
    </row>
    <row r="405" spans="1:16" s="424" customFormat="1" ht="24.95" customHeight="1" x14ac:dyDescent="0.2">
      <c r="A405" s="496">
        <v>388</v>
      </c>
      <c r="B405" s="507" t="s">
        <v>742</v>
      </c>
      <c r="C405" s="501" t="s">
        <v>358</v>
      </c>
      <c r="D405" s="501">
        <v>1</v>
      </c>
      <c r="E405" s="498"/>
      <c r="F405" s="502">
        <f t="shared" si="41"/>
        <v>0</v>
      </c>
      <c r="G405" s="503" t="s">
        <v>211</v>
      </c>
      <c r="H405" s="504">
        <f>IF(G405&lt;&gt;"",VLOOKUP(G405,'5.1.4 Exchange Rates'!$C$23:$D$37,2,FALSE),"")</f>
        <v>1</v>
      </c>
      <c r="I405" s="498"/>
      <c r="J405" s="505">
        <f t="shared" si="42"/>
        <v>0</v>
      </c>
      <c r="K405" s="505">
        <f t="shared" si="43"/>
        <v>0</v>
      </c>
      <c r="L405" s="497">
        <f t="shared" si="39"/>
        <v>0</v>
      </c>
      <c r="M405" s="498">
        <f t="shared" si="44"/>
        <v>0</v>
      </c>
      <c r="N405" s="502">
        <f t="shared" si="40"/>
        <v>0</v>
      </c>
      <c r="O405" s="498"/>
      <c r="P405" s="497" t="str">
        <f>IF(O405="","Fixed",VLOOKUP(O405,'5.1.2 CPA Formulae'!$B$9:$E$19,2,FALSE))</f>
        <v>Fixed</v>
      </c>
    </row>
    <row r="406" spans="1:16" s="424" customFormat="1" ht="24.95" customHeight="1" x14ac:dyDescent="0.2">
      <c r="A406" s="496">
        <v>389</v>
      </c>
      <c r="B406" s="507" t="s">
        <v>743</v>
      </c>
      <c r="C406" s="501" t="s">
        <v>358</v>
      </c>
      <c r="D406" s="501">
        <v>1</v>
      </c>
      <c r="E406" s="498"/>
      <c r="F406" s="502">
        <f t="shared" si="41"/>
        <v>0</v>
      </c>
      <c r="G406" s="503" t="s">
        <v>211</v>
      </c>
      <c r="H406" s="504">
        <f>IF(G406&lt;&gt;"",VLOOKUP(G406,'5.1.4 Exchange Rates'!$C$23:$D$37,2,FALSE),"")</f>
        <v>1</v>
      </c>
      <c r="I406" s="498"/>
      <c r="J406" s="505">
        <f t="shared" si="42"/>
        <v>0</v>
      </c>
      <c r="K406" s="505">
        <f t="shared" si="43"/>
        <v>0</v>
      </c>
      <c r="L406" s="497">
        <f t="shared" si="39"/>
        <v>0</v>
      </c>
      <c r="M406" s="498">
        <f t="shared" si="44"/>
        <v>0</v>
      </c>
      <c r="N406" s="502">
        <f t="shared" si="40"/>
        <v>0</v>
      </c>
      <c r="O406" s="498"/>
      <c r="P406" s="497" t="str">
        <f>IF(O406="","Fixed",VLOOKUP(O406,'5.1.2 CPA Formulae'!$B$9:$E$19,2,FALSE))</f>
        <v>Fixed</v>
      </c>
    </row>
    <row r="407" spans="1:16" s="424" customFormat="1" ht="24.95" customHeight="1" x14ac:dyDescent="0.2">
      <c r="A407" s="496">
        <v>390</v>
      </c>
      <c r="B407" s="507" t="s">
        <v>744</v>
      </c>
      <c r="C407" s="501" t="s">
        <v>358</v>
      </c>
      <c r="D407" s="501">
        <v>1</v>
      </c>
      <c r="E407" s="498"/>
      <c r="F407" s="502">
        <f t="shared" si="41"/>
        <v>0</v>
      </c>
      <c r="G407" s="503" t="s">
        <v>211</v>
      </c>
      <c r="H407" s="504">
        <f>IF(G407&lt;&gt;"",VLOOKUP(G407,'5.1.4 Exchange Rates'!$C$23:$D$37,2,FALSE),"")</f>
        <v>1</v>
      </c>
      <c r="I407" s="498"/>
      <c r="J407" s="505">
        <f t="shared" si="42"/>
        <v>0</v>
      </c>
      <c r="K407" s="505">
        <f t="shared" si="43"/>
        <v>0</v>
      </c>
      <c r="L407" s="497">
        <f t="shared" si="39"/>
        <v>0</v>
      </c>
      <c r="M407" s="498">
        <f t="shared" si="44"/>
        <v>0</v>
      </c>
      <c r="N407" s="502">
        <f t="shared" si="40"/>
        <v>0</v>
      </c>
      <c r="O407" s="498"/>
      <c r="P407" s="497" t="str">
        <f>IF(O407="","Fixed",VLOOKUP(O407,'5.1.2 CPA Formulae'!$B$9:$E$19,2,FALSE))</f>
        <v>Fixed</v>
      </c>
    </row>
    <row r="408" spans="1:16" s="424" customFormat="1" ht="24.95" customHeight="1" x14ac:dyDescent="0.2">
      <c r="A408" s="496">
        <v>391</v>
      </c>
      <c r="B408" s="507" t="s">
        <v>745</v>
      </c>
      <c r="C408" s="501" t="s">
        <v>358</v>
      </c>
      <c r="D408" s="501">
        <v>1</v>
      </c>
      <c r="E408" s="498"/>
      <c r="F408" s="502">
        <f t="shared" si="41"/>
        <v>0</v>
      </c>
      <c r="G408" s="503" t="s">
        <v>211</v>
      </c>
      <c r="H408" s="504">
        <f>IF(G408&lt;&gt;"",VLOOKUP(G408,'5.1.4 Exchange Rates'!$C$23:$D$37,2,FALSE),"")</f>
        <v>1</v>
      </c>
      <c r="I408" s="498"/>
      <c r="J408" s="505">
        <f t="shared" si="42"/>
        <v>0</v>
      </c>
      <c r="K408" s="505">
        <f t="shared" si="43"/>
        <v>0</v>
      </c>
      <c r="L408" s="497">
        <f t="shared" si="39"/>
        <v>0</v>
      </c>
      <c r="M408" s="498">
        <f t="shared" si="44"/>
        <v>0</v>
      </c>
      <c r="N408" s="502">
        <f t="shared" si="40"/>
        <v>0</v>
      </c>
      <c r="O408" s="498"/>
      <c r="P408" s="497" t="str">
        <f>IF(O408="","Fixed",VLOOKUP(O408,'5.1.2 CPA Formulae'!$B$9:$E$19,2,FALSE))</f>
        <v>Fixed</v>
      </c>
    </row>
    <row r="409" spans="1:16" s="424" customFormat="1" ht="24.95" customHeight="1" x14ac:dyDescent="0.2">
      <c r="A409" s="496">
        <v>392</v>
      </c>
      <c r="B409" s="507" t="s">
        <v>746</v>
      </c>
      <c r="C409" s="501" t="s">
        <v>358</v>
      </c>
      <c r="D409" s="501">
        <v>1</v>
      </c>
      <c r="E409" s="498"/>
      <c r="F409" s="502">
        <f t="shared" si="41"/>
        <v>0</v>
      </c>
      <c r="G409" s="503" t="s">
        <v>211</v>
      </c>
      <c r="H409" s="504">
        <f>IF(G409&lt;&gt;"",VLOOKUP(G409,'5.1.4 Exchange Rates'!$C$23:$D$37,2,FALSE),"")</f>
        <v>1</v>
      </c>
      <c r="I409" s="498"/>
      <c r="J409" s="505">
        <f t="shared" si="42"/>
        <v>0</v>
      </c>
      <c r="K409" s="505">
        <f t="shared" si="43"/>
        <v>0</v>
      </c>
      <c r="L409" s="497">
        <f t="shared" si="39"/>
        <v>0</v>
      </c>
      <c r="M409" s="498">
        <f t="shared" si="44"/>
        <v>0</v>
      </c>
      <c r="N409" s="502">
        <f t="shared" si="40"/>
        <v>0</v>
      </c>
      <c r="O409" s="498"/>
      <c r="P409" s="497" t="str">
        <f>IF(O409="","Fixed",VLOOKUP(O409,'5.1.2 CPA Formulae'!$B$9:$E$19,2,FALSE))</f>
        <v>Fixed</v>
      </c>
    </row>
    <row r="410" spans="1:16" s="424" customFormat="1" ht="24.95" customHeight="1" x14ac:dyDescent="0.2">
      <c r="A410" s="496">
        <v>393</v>
      </c>
      <c r="B410" s="507" t="s">
        <v>747</v>
      </c>
      <c r="C410" s="501" t="s">
        <v>358</v>
      </c>
      <c r="D410" s="501">
        <v>1</v>
      </c>
      <c r="E410" s="498"/>
      <c r="F410" s="502">
        <f t="shared" si="41"/>
        <v>0</v>
      </c>
      <c r="G410" s="503" t="s">
        <v>211</v>
      </c>
      <c r="H410" s="504">
        <f>IF(G410&lt;&gt;"",VLOOKUP(G410,'5.1.4 Exchange Rates'!$C$23:$D$37,2,FALSE),"")</f>
        <v>1</v>
      </c>
      <c r="I410" s="498"/>
      <c r="J410" s="505">
        <f t="shared" si="42"/>
        <v>0</v>
      </c>
      <c r="K410" s="505">
        <f t="shared" si="43"/>
        <v>0</v>
      </c>
      <c r="L410" s="497">
        <f t="shared" si="39"/>
        <v>0</v>
      </c>
      <c r="M410" s="498">
        <f t="shared" si="44"/>
        <v>0</v>
      </c>
      <c r="N410" s="502">
        <f t="shared" si="40"/>
        <v>0</v>
      </c>
      <c r="O410" s="498"/>
      <c r="P410" s="497" t="str">
        <f>IF(O410="","Fixed",VLOOKUP(O410,'5.1.2 CPA Formulae'!$B$9:$E$19,2,FALSE))</f>
        <v>Fixed</v>
      </c>
    </row>
    <row r="411" spans="1:16" s="424" customFormat="1" ht="24.95" customHeight="1" x14ac:dyDescent="0.2">
      <c r="A411" s="496">
        <v>394</v>
      </c>
      <c r="B411" s="507" t="s">
        <v>748</v>
      </c>
      <c r="C411" s="501" t="s">
        <v>358</v>
      </c>
      <c r="D411" s="501">
        <v>1</v>
      </c>
      <c r="E411" s="498"/>
      <c r="F411" s="502">
        <f t="shared" si="41"/>
        <v>0</v>
      </c>
      <c r="G411" s="503" t="s">
        <v>211</v>
      </c>
      <c r="H411" s="504">
        <f>IF(G411&lt;&gt;"",VLOOKUP(G411,'5.1.4 Exchange Rates'!$C$23:$D$37,2,FALSE),"")</f>
        <v>1</v>
      </c>
      <c r="I411" s="498"/>
      <c r="J411" s="505">
        <f t="shared" si="42"/>
        <v>0</v>
      </c>
      <c r="K411" s="505">
        <f t="shared" si="43"/>
        <v>0</v>
      </c>
      <c r="L411" s="497">
        <f t="shared" si="39"/>
        <v>0</v>
      </c>
      <c r="M411" s="498">
        <f t="shared" si="44"/>
        <v>0</v>
      </c>
      <c r="N411" s="502">
        <f t="shared" si="40"/>
        <v>0</v>
      </c>
      <c r="O411" s="498"/>
      <c r="P411" s="497" t="str">
        <f>IF(O411="","Fixed",VLOOKUP(O411,'5.1.2 CPA Formulae'!$B$9:$E$19,2,FALSE))</f>
        <v>Fixed</v>
      </c>
    </row>
    <row r="412" spans="1:16" s="424" customFormat="1" ht="24.95" customHeight="1" x14ac:dyDescent="0.2">
      <c r="A412" s="496">
        <v>395</v>
      </c>
      <c r="B412" s="507" t="s">
        <v>749</v>
      </c>
      <c r="C412" s="501" t="s">
        <v>358</v>
      </c>
      <c r="D412" s="501">
        <v>1</v>
      </c>
      <c r="E412" s="498"/>
      <c r="F412" s="502">
        <f t="shared" si="41"/>
        <v>0</v>
      </c>
      <c r="G412" s="503" t="s">
        <v>211</v>
      </c>
      <c r="H412" s="504">
        <f>IF(G412&lt;&gt;"",VLOOKUP(G412,'5.1.4 Exchange Rates'!$C$23:$D$37,2,FALSE),"")</f>
        <v>1</v>
      </c>
      <c r="I412" s="498"/>
      <c r="J412" s="505">
        <f t="shared" si="42"/>
        <v>0</v>
      </c>
      <c r="K412" s="505">
        <f t="shared" si="43"/>
        <v>0</v>
      </c>
      <c r="L412" s="497">
        <f t="shared" si="39"/>
        <v>0</v>
      </c>
      <c r="M412" s="498">
        <f t="shared" si="44"/>
        <v>0</v>
      </c>
      <c r="N412" s="502">
        <f t="shared" si="40"/>
        <v>0</v>
      </c>
      <c r="O412" s="498"/>
      <c r="P412" s="497" t="str">
        <f>IF(O412="","Fixed",VLOOKUP(O412,'5.1.2 CPA Formulae'!$B$9:$E$19,2,FALSE))</f>
        <v>Fixed</v>
      </c>
    </row>
    <row r="413" spans="1:16" s="424" customFormat="1" ht="24.95" customHeight="1" x14ac:dyDescent="0.2">
      <c r="A413" s="496">
        <v>396</v>
      </c>
      <c r="B413" s="507" t="s">
        <v>750</v>
      </c>
      <c r="C413" s="501" t="s">
        <v>358</v>
      </c>
      <c r="D413" s="501">
        <v>1</v>
      </c>
      <c r="E413" s="498"/>
      <c r="F413" s="502">
        <f t="shared" si="41"/>
        <v>0</v>
      </c>
      <c r="G413" s="503" t="s">
        <v>211</v>
      </c>
      <c r="H413" s="504">
        <f>IF(G413&lt;&gt;"",VLOOKUP(G413,'5.1.4 Exchange Rates'!$C$23:$D$37,2,FALSE),"")</f>
        <v>1</v>
      </c>
      <c r="I413" s="498"/>
      <c r="J413" s="505">
        <f t="shared" si="42"/>
        <v>0</v>
      </c>
      <c r="K413" s="505">
        <f t="shared" si="43"/>
        <v>0</v>
      </c>
      <c r="L413" s="497">
        <f t="shared" si="39"/>
        <v>0</v>
      </c>
      <c r="M413" s="498">
        <f t="shared" si="44"/>
        <v>0</v>
      </c>
      <c r="N413" s="502">
        <f t="shared" si="40"/>
        <v>0</v>
      </c>
      <c r="O413" s="498"/>
      <c r="P413" s="497" t="str">
        <f>IF(O413="","Fixed",VLOOKUP(O413,'5.1.2 CPA Formulae'!$B$9:$E$19,2,FALSE))</f>
        <v>Fixed</v>
      </c>
    </row>
    <row r="414" spans="1:16" s="424" customFormat="1" ht="24.95" customHeight="1" x14ac:dyDescent="0.2">
      <c r="A414" s="496">
        <v>397</v>
      </c>
      <c r="B414" s="507" t="s">
        <v>751</v>
      </c>
      <c r="C414" s="501" t="s">
        <v>358</v>
      </c>
      <c r="D414" s="501">
        <v>1</v>
      </c>
      <c r="E414" s="498"/>
      <c r="F414" s="502">
        <f t="shared" si="41"/>
        <v>0</v>
      </c>
      <c r="G414" s="503" t="s">
        <v>211</v>
      </c>
      <c r="H414" s="504">
        <f>IF(G414&lt;&gt;"",VLOOKUP(G414,'5.1.4 Exchange Rates'!$C$23:$D$37,2,FALSE),"")</f>
        <v>1</v>
      </c>
      <c r="I414" s="498"/>
      <c r="J414" s="505">
        <f t="shared" si="42"/>
        <v>0</v>
      </c>
      <c r="K414" s="505">
        <f t="shared" si="43"/>
        <v>0</v>
      </c>
      <c r="L414" s="497">
        <f t="shared" si="39"/>
        <v>0</v>
      </c>
      <c r="M414" s="498">
        <f t="shared" si="44"/>
        <v>0</v>
      </c>
      <c r="N414" s="502">
        <f t="shared" si="40"/>
        <v>0</v>
      </c>
      <c r="O414" s="498"/>
      <c r="P414" s="497" t="str">
        <f>IF(O414="","Fixed",VLOOKUP(O414,'5.1.2 CPA Formulae'!$B$9:$E$19,2,FALSE))</f>
        <v>Fixed</v>
      </c>
    </row>
    <row r="415" spans="1:16" s="424" customFormat="1" ht="24.95" customHeight="1" x14ac:dyDescent="0.2">
      <c r="A415" s="496">
        <v>398</v>
      </c>
      <c r="B415" s="507" t="s">
        <v>752</v>
      </c>
      <c r="C415" s="501" t="s">
        <v>358</v>
      </c>
      <c r="D415" s="501">
        <v>1</v>
      </c>
      <c r="E415" s="498"/>
      <c r="F415" s="502">
        <f t="shared" si="41"/>
        <v>0</v>
      </c>
      <c r="G415" s="503" t="s">
        <v>211</v>
      </c>
      <c r="H415" s="504">
        <f>IF(G415&lt;&gt;"",VLOOKUP(G415,'5.1.4 Exchange Rates'!$C$23:$D$37,2,FALSE),"")</f>
        <v>1</v>
      </c>
      <c r="I415" s="498"/>
      <c r="J415" s="505">
        <f t="shared" si="42"/>
        <v>0</v>
      </c>
      <c r="K415" s="505">
        <f t="shared" si="43"/>
        <v>0</v>
      </c>
      <c r="L415" s="497">
        <f t="shared" si="39"/>
        <v>0</v>
      </c>
      <c r="M415" s="498">
        <f t="shared" si="44"/>
        <v>0</v>
      </c>
      <c r="N415" s="502">
        <f t="shared" si="40"/>
        <v>0</v>
      </c>
      <c r="O415" s="498"/>
      <c r="P415" s="497" t="str">
        <f>IF(O415="","Fixed",VLOOKUP(O415,'5.1.2 CPA Formulae'!$B$9:$E$19,2,FALSE))</f>
        <v>Fixed</v>
      </c>
    </row>
    <row r="416" spans="1:16" s="424" customFormat="1" ht="24.95" customHeight="1" x14ac:dyDescent="0.2">
      <c r="A416" s="496">
        <v>399</v>
      </c>
      <c r="B416" s="507" t="s">
        <v>753</v>
      </c>
      <c r="C416" s="501" t="s">
        <v>358</v>
      </c>
      <c r="D416" s="501">
        <v>1</v>
      </c>
      <c r="E416" s="498"/>
      <c r="F416" s="502">
        <f t="shared" si="41"/>
        <v>0</v>
      </c>
      <c r="G416" s="503" t="s">
        <v>211</v>
      </c>
      <c r="H416" s="504">
        <f>IF(G416&lt;&gt;"",VLOOKUP(G416,'5.1.4 Exchange Rates'!$C$23:$D$37,2,FALSE),"")</f>
        <v>1</v>
      </c>
      <c r="I416" s="498"/>
      <c r="J416" s="505">
        <f t="shared" si="42"/>
        <v>0</v>
      </c>
      <c r="K416" s="505">
        <f t="shared" si="43"/>
        <v>0</v>
      </c>
      <c r="L416" s="497">
        <f t="shared" si="39"/>
        <v>0</v>
      </c>
      <c r="M416" s="498">
        <f t="shared" si="44"/>
        <v>0</v>
      </c>
      <c r="N416" s="502">
        <f t="shared" si="40"/>
        <v>0</v>
      </c>
      <c r="O416" s="498"/>
      <c r="P416" s="497" t="str">
        <f>IF(O416="","Fixed",VLOOKUP(O416,'5.1.2 CPA Formulae'!$B$9:$E$19,2,FALSE))</f>
        <v>Fixed</v>
      </c>
    </row>
    <row r="417" spans="1:16" s="424" customFormat="1" ht="24.95" customHeight="1" x14ac:dyDescent="0.2">
      <c r="A417" s="496">
        <v>400</v>
      </c>
      <c r="B417" s="507" t="s">
        <v>754</v>
      </c>
      <c r="C417" s="501" t="s">
        <v>358</v>
      </c>
      <c r="D417" s="501">
        <v>1</v>
      </c>
      <c r="E417" s="498"/>
      <c r="F417" s="502">
        <f t="shared" si="41"/>
        <v>0</v>
      </c>
      <c r="G417" s="503" t="s">
        <v>211</v>
      </c>
      <c r="H417" s="504">
        <f>IF(G417&lt;&gt;"",VLOOKUP(G417,'5.1.4 Exchange Rates'!$C$23:$D$37,2,FALSE),"")</f>
        <v>1</v>
      </c>
      <c r="I417" s="498"/>
      <c r="J417" s="505">
        <f t="shared" si="42"/>
        <v>0</v>
      </c>
      <c r="K417" s="505">
        <f t="shared" si="43"/>
        <v>0</v>
      </c>
      <c r="L417" s="497">
        <f t="shared" si="39"/>
        <v>0</v>
      </c>
      <c r="M417" s="498">
        <f t="shared" si="44"/>
        <v>0</v>
      </c>
      <c r="N417" s="502">
        <f t="shared" si="40"/>
        <v>0</v>
      </c>
      <c r="O417" s="498"/>
      <c r="P417" s="497" t="str">
        <f>IF(O417="","Fixed",VLOOKUP(O417,'5.1.2 CPA Formulae'!$B$9:$E$19,2,FALSE))</f>
        <v>Fixed</v>
      </c>
    </row>
    <row r="418" spans="1:16" s="424" customFormat="1" ht="24.95" customHeight="1" x14ac:dyDescent="0.2">
      <c r="A418" s="496">
        <v>401</v>
      </c>
      <c r="B418" s="507" t="s">
        <v>755</v>
      </c>
      <c r="C418" s="501" t="s">
        <v>358</v>
      </c>
      <c r="D418" s="501">
        <v>1</v>
      </c>
      <c r="E418" s="498"/>
      <c r="F418" s="502">
        <f t="shared" si="41"/>
        <v>0</v>
      </c>
      <c r="G418" s="503" t="s">
        <v>211</v>
      </c>
      <c r="H418" s="504">
        <f>IF(G418&lt;&gt;"",VLOOKUP(G418,'5.1.4 Exchange Rates'!$C$23:$D$37,2,FALSE),"")</f>
        <v>1</v>
      </c>
      <c r="I418" s="498"/>
      <c r="J418" s="505">
        <f t="shared" si="42"/>
        <v>0</v>
      </c>
      <c r="K418" s="505">
        <f t="shared" si="43"/>
        <v>0</v>
      </c>
      <c r="L418" s="497">
        <f t="shared" si="39"/>
        <v>0</v>
      </c>
      <c r="M418" s="498">
        <f t="shared" si="44"/>
        <v>0</v>
      </c>
      <c r="N418" s="502">
        <f t="shared" si="40"/>
        <v>0</v>
      </c>
      <c r="O418" s="498"/>
      <c r="P418" s="497" t="str">
        <f>IF(O418="","Fixed",VLOOKUP(O418,'5.1.2 CPA Formulae'!$B$9:$E$19,2,FALSE))</f>
        <v>Fixed</v>
      </c>
    </row>
    <row r="419" spans="1:16" s="424" customFormat="1" ht="24.95" customHeight="1" x14ac:dyDescent="0.2">
      <c r="A419" s="496">
        <v>402</v>
      </c>
      <c r="B419" s="507" t="s">
        <v>756</v>
      </c>
      <c r="C419" s="501" t="s">
        <v>358</v>
      </c>
      <c r="D419" s="501">
        <v>1</v>
      </c>
      <c r="E419" s="498"/>
      <c r="F419" s="502">
        <f t="shared" si="41"/>
        <v>0</v>
      </c>
      <c r="G419" s="503" t="s">
        <v>211</v>
      </c>
      <c r="H419" s="504">
        <f>IF(G419&lt;&gt;"",VLOOKUP(G419,'5.1.4 Exchange Rates'!$C$23:$D$37,2,FALSE),"")</f>
        <v>1</v>
      </c>
      <c r="I419" s="498"/>
      <c r="J419" s="505">
        <f t="shared" si="42"/>
        <v>0</v>
      </c>
      <c r="K419" s="505">
        <f t="shared" si="43"/>
        <v>0</v>
      </c>
      <c r="L419" s="497">
        <f t="shared" si="39"/>
        <v>0</v>
      </c>
      <c r="M419" s="498">
        <f t="shared" si="44"/>
        <v>0</v>
      </c>
      <c r="N419" s="502">
        <f t="shared" si="40"/>
        <v>0</v>
      </c>
      <c r="O419" s="498"/>
      <c r="P419" s="497" t="str">
        <f>IF(O419="","Fixed",VLOOKUP(O419,'5.1.2 CPA Formulae'!$B$9:$E$19,2,FALSE))</f>
        <v>Fixed</v>
      </c>
    </row>
    <row r="420" spans="1:16" s="424" customFormat="1" ht="24.95" customHeight="1" x14ac:dyDescent="0.2">
      <c r="A420" s="496">
        <v>403</v>
      </c>
      <c r="B420" s="507" t="s">
        <v>757</v>
      </c>
      <c r="C420" s="501" t="s">
        <v>358</v>
      </c>
      <c r="D420" s="501">
        <v>1</v>
      </c>
      <c r="E420" s="498"/>
      <c r="F420" s="502">
        <f t="shared" si="41"/>
        <v>0</v>
      </c>
      <c r="G420" s="503" t="s">
        <v>211</v>
      </c>
      <c r="H420" s="504">
        <f>IF(G420&lt;&gt;"",VLOOKUP(G420,'5.1.4 Exchange Rates'!$C$23:$D$37,2,FALSE),"")</f>
        <v>1</v>
      </c>
      <c r="I420" s="498"/>
      <c r="J420" s="505">
        <f t="shared" si="42"/>
        <v>0</v>
      </c>
      <c r="K420" s="505">
        <f t="shared" si="43"/>
        <v>0</v>
      </c>
      <c r="L420" s="497">
        <f t="shared" si="39"/>
        <v>0</v>
      </c>
      <c r="M420" s="498">
        <f t="shared" si="44"/>
        <v>0</v>
      </c>
      <c r="N420" s="502">
        <f t="shared" si="40"/>
        <v>0</v>
      </c>
      <c r="O420" s="498"/>
      <c r="P420" s="497" t="str">
        <f>IF(O420="","Fixed",VLOOKUP(O420,'5.1.2 CPA Formulae'!$B$9:$E$19,2,FALSE))</f>
        <v>Fixed</v>
      </c>
    </row>
    <row r="421" spans="1:16" s="424" customFormat="1" ht="24.95" customHeight="1" x14ac:dyDescent="0.2">
      <c r="A421" s="496">
        <v>404</v>
      </c>
      <c r="B421" s="507" t="s">
        <v>758</v>
      </c>
      <c r="C421" s="501" t="s">
        <v>358</v>
      </c>
      <c r="D421" s="501">
        <v>1</v>
      </c>
      <c r="E421" s="498"/>
      <c r="F421" s="502">
        <f t="shared" si="41"/>
        <v>0</v>
      </c>
      <c r="G421" s="503" t="s">
        <v>211</v>
      </c>
      <c r="H421" s="504">
        <f>IF(G421&lt;&gt;"",VLOOKUP(G421,'5.1.4 Exchange Rates'!$C$23:$D$37,2,FALSE),"")</f>
        <v>1</v>
      </c>
      <c r="I421" s="498"/>
      <c r="J421" s="505">
        <f t="shared" si="42"/>
        <v>0</v>
      </c>
      <c r="K421" s="505">
        <f t="shared" si="43"/>
        <v>0</v>
      </c>
      <c r="L421" s="497">
        <f t="shared" si="39"/>
        <v>0</v>
      </c>
      <c r="M421" s="498">
        <f t="shared" si="44"/>
        <v>0</v>
      </c>
      <c r="N421" s="502">
        <f t="shared" si="40"/>
        <v>0</v>
      </c>
      <c r="O421" s="498"/>
      <c r="P421" s="497" t="str">
        <f>IF(O421="","Fixed",VLOOKUP(O421,'5.1.2 CPA Formulae'!$B$9:$E$19,2,FALSE))</f>
        <v>Fixed</v>
      </c>
    </row>
    <row r="422" spans="1:16" s="424" customFormat="1" ht="24.95" customHeight="1" x14ac:dyDescent="0.2">
      <c r="A422" s="496">
        <v>405</v>
      </c>
      <c r="B422" s="507" t="s">
        <v>759</v>
      </c>
      <c r="C422" s="501" t="s">
        <v>358</v>
      </c>
      <c r="D422" s="501">
        <v>1</v>
      </c>
      <c r="E422" s="498"/>
      <c r="F422" s="502">
        <f t="shared" si="41"/>
        <v>0</v>
      </c>
      <c r="G422" s="503" t="s">
        <v>211</v>
      </c>
      <c r="H422" s="504">
        <f>IF(G422&lt;&gt;"",VLOOKUP(G422,'5.1.4 Exchange Rates'!$C$23:$D$37,2,FALSE),"")</f>
        <v>1</v>
      </c>
      <c r="I422" s="498"/>
      <c r="J422" s="505">
        <f t="shared" si="42"/>
        <v>0</v>
      </c>
      <c r="K422" s="505">
        <f t="shared" si="43"/>
        <v>0</v>
      </c>
      <c r="L422" s="497">
        <f t="shared" si="39"/>
        <v>0</v>
      </c>
      <c r="M422" s="498">
        <f t="shared" si="44"/>
        <v>0</v>
      </c>
      <c r="N422" s="502">
        <f t="shared" si="40"/>
        <v>0</v>
      </c>
      <c r="O422" s="498"/>
      <c r="P422" s="497" t="str">
        <f>IF(O422="","Fixed",VLOOKUP(O422,'5.1.2 CPA Formulae'!$B$9:$E$19,2,FALSE))</f>
        <v>Fixed</v>
      </c>
    </row>
    <row r="423" spans="1:16" s="424" customFormat="1" ht="24.95" customHeight="1" x14ac:dyDescent="0.2">
      <c r="A423" s="496">
        <v>406</v>
      </c>
      <c r="B423" s="507" t="s">
        <v>760</v>
      </c>
      <c r="C423" s="501" t="s">
        <v>358</v>
      </c>
      <c r="D423" s="501">
        <v>1</v>
      </c>
      <c r="E423" s="498"/>
      <c r="F423" s="502">
        <f t="shared" si="41"/>
        <v>0</v>
      </c>
      <c r="G423" s="503" t="s">
        <v>211</v>
      </c>
      <c r="H423" s="504">
        <f>IF(G423&lt;&gt;"",VLOOKUP(G423,'5.1.4 Exchange Rates'!$C$23:$D$37,2,FALSE),"")</f>
        <v>1</v>
      </c>
      <c r="I423" s="498"/>
      <c r="J423" s="505">
        <f t="shared" si="42"/>
        <v>0</v>
      </c>
      <c r="K423" s="505">
        <f t="shared" si="43"/>
        <v>0</v>
      </c>
      <c r="L423" s="497">
        <f t="shared" si="39"/>
        <v>0</v>
      </c>
      <c r="M423" s="498">
        <f t="shared" si="44"/>
        <v>0</v>
      </c>
      <c r="N423" s="502">
        <f t="shared" si="40"/>
        <v>0</v>
      </c>
      <c r="O423" s="498"/>
      <c r="P423" s="497" t="str">
        <f>IF(O423="","Fixed",VLOOKUP(O423,'5.1.2 CPA Formulae'!$B$9:$E$19,2,FALSE))</f>
        <v>Fixed</v>
      </c>
    </row>
    <row r="424" spans="1:16" s="424" customFormat="1" ht="24.95" customHeight="1" x14ac:dyDescent="0.2">
      <c r="A424" s="496">
        <v>407</v>
      </c>
      <c r="B424" s="507" t="s">
        <v>761</v>
      </c>
      <c r="C424" s="501" t="s">
        <v>358</v>
      </c>
      <c r="D424" s="501">
        <v>1</v>
      </c>
      <c r="E424" s="498"/>
      <c r="F424" s="502">
        <f t="shared" si="41"/>
        <v>0</v>
      </c>
      <c r="G424" s="503" t="s">
        <v>211</v>
      </c>
      <c r="H424" s="504">
        <f>IF(G424&lt;&gt;"",VLOOKUP(G424,'5.1.4 Exchange Rates'!$C$23:$D$37,2,FALSE),"")</f>
        <v>1</v>
      </c>
      <c r="I424" s="498"/>
      <c r="J424" s="505">
        <f t="shared" si="42"/>
        <v>0</v>
      </c>
      <c r="K424" s="505">
        <f t="shared" si="43"/>
        <v>0</v>
      </c>
      <c r="L424" s="497">
        <f t="shared" si="39"/>
        <v>0</v>
      </c>
      <c r="M424" s="498">
        <f t="shared" si="44"/>
        <v>0</v>
      </c>
      <c r="N424" s="502">
        <f t="shared" si="40"/>
        <v>0</v>
      </c>
      <c r="O424" s="498"/>
      <c r="P424" s="497" t="str">
        <f>IF(O424="","Fixed",VLOOKUP(O424,'5.1.2 CPA Formulae'!$B$9:$E$19,2,FALSE))</f>
        <v>Fixed</v>
      </c>
    </row>
    <row r="425" spans="1:16" s="424" customFormat="1" ht="24.95" customHeight="1" x14ac:dyDescent="0.2">
      <c r="A425" s="496">
        <v>408</v>
      </c>
      <c r="B425" s="507" t="s">
        <v>762</v>
      </c>
      <c r="C425" s="501" t="s">
        <v>358</v>
      </c>
      <c r="D425" s="501">
        <v>1</v>
      </c>
      <c r="E425" s="498"/>
      <c r="F425" s="502">
        <f t="shared" si="41"/>
        <v>0</v>
      </c>
      <c r="G425" s="503" t="s">
        <v>211</v>
      </c>
      <c r="H425" s="504">
        <f>IF(G425&lt;&gt;"",VLOOKUP(G425,'5.1.4 Exchange Rates'!$C$23:$D$37,2,FALSE),"")</f>
        <v>1</v>
      </c>
      <c r="I425" s="498"/>
      <c r="J425" s="505">
        <f t="shared" si="42"/>
        <v>0</v>
      </c>
      <c r="K425" s="505">
        <f t="shared" si="43"/>
        <v>0</v>
      </c>
      <c r="L425" s="497">
        <f t="shared" si="39"/>
        <v>0</v>
      </c>
      <c r="M425" s="498">
        <f t="shared" si="44"/>
        <v>0</v>
      </c>
      <c r="N425" s="502">
        <f t="shared" si="40"/>
        <v>0</v>
      </c>
      <c r="O425" s="498"/>
      <c r="P425" s="497" t="str">
        <f>IF(O425="","Fixed",VLOOKUP(O425,'5.1.2 CPA Formulae'!$B$9:$E$19,2,FALSE))</f>
        <v>Fixed</v>
      </c>
    </row>
    <row r="426" spans="1:16" s="424" customFormat="1" ht="24.95" customHeight="1" x14ac:dyDescent="0.2">
      <c r="A426" s="496">
        <v>409</v>
      </c>
      <c r="B426" s="507" t="s">
        <v>763</v>
      </c>
      <c r="C426" s="501" t="s">
        <v>358</v>
      </c>
      <c r="D426" s="501">
        <v>1</v>
      </c>
      <c r="E426" s="498"/>
      <c r="F426" s="502">
        <f t="shared" si="41"/>
        <v>0</v>
      </c>
      <c r="G426" s="503" t="s">
        <v>211</v>
      </c>
      <c r="H426" s="504">
        <f>IF(G426&lt;&gt;"",VLOOKUP(G426,'5.1.4 Exchange Rates'!$C$23:$D$37,2,FALSE),"")</f>
        <v>1</v>
      </c>
      <c r="I426" s="498"/>
      <c r="J426" s="505">
        <f t="shared" si="42"/>
        <v>0</v>
      </c>
      <c r="K426" s="505">
        <f t="shared" si="43"/>
        <v>0</v>
      </c>
      <c r="L426" s="497">
        <f t="shared" si="39"/>
        <v>0</v>
      </c>
      <c r="M426" s="498">
        <f t="shared" si="44"/>
        <v>0</v>
      </c>
      <c r="N426" s="502">
        <f t="shared" si="40"/>
        <v>0</v>
      </c>
      <c r="O426" s="498"/>
      <c r="P426" s="497" t="str">
        <f>IF(O426="","Fixed",VLOOKUP(O426,'5.1.2 CPA Formulae'!$B$9:$E$19,2,FALSE))</f>
        <v>Fixed</v>
      </c>
    </row>
    <row r="427" spans="1:16" s="424" customFormat="1" ht="24.95" customHeight="1" x14ac:dyDescent="0.2">
      <c r="A427" s="496">
        <v>410</v>
      </c>
      <c r="B427" s="507" t="s">
        <v>764</v>
      </c>
      <c r="C427" s="501" t="s">
        <v>358</v>
      </c>
      <c r="D427" s="501">
        <v>1</v>
      </c>
      <c r="E427" s="498"/>
      <c r="F427" s="502">
        <f t="shared" si="41"/>
        <v>0</v>
      </c>
      <c r="G427" s="503" t="s">
        <v>211</v>
      </c>
      <c r="H427" s="504">
        <f>IF(G427&lt;&gt;"",VLOOKUP(G427,'5.1.4 Exchange Rates'!$C$23:$D$37,2,FALSE),"")</f>
        <v>1</v>
      </c>
      <c r="I427" s="498"/>
      <c r="J427" s="505">
        <f t="shared" si="42"/>
        <v>0</v>
      </c>
      <c r="K427" s="505">
        <f t="shared" si="43"/>
        <v>0</v>
      </c>
      <c r="L427" s="497">
        <f t="shared" si="39"/>
        <v>0</v>
      </c>
      <c r="M427" s="498">
        <f t="shared" si="44"/>
        <v>0</v>
      </c>
      <c r="N427" s="502">
        <f t="shared" si="40"/>
        <v>0</v>
      </c>
      <c r="O427" s="498"/>
      <c r="P427" s="497" t="str">
        <f>IF(O427="","Fixed",VLOOKUP(O427,'5.1.2 CPA Formulae'!$B$9:$E$19,2,FALSE))</f>
        <v>Fixed</v>
      </c>
    </row>
    <row r="428" spans="1:16" s="424" customFormat="1" ht="24.95" customHeight="1" x14ac:dyDescent="0.2">
      <c r="A428" s="496">
        <v>411</v>
      </c>
      <c r="B428" s="507" t="s">
        <v>765</v>
      </c>
      <c r="C428" s="501" t="s">
        <v>358</v>
      </c>
      <c r="D428" s="501">
        <v>1</v>
      </c>
      <c r="E428" s="498"/>
      <c r="F428" s="502">
        <f t="shared" si="41"/>
        <v>0</v>
      </c>
      <c r="G428" s="503" t="s">
        <v>211</v>
      </c>
      <c r="H428" s="504">
        <f>IF(G428&lt;&gt;"",VLOOKUP(G428,'5.1.4 Exchange Rates'!$C$23:$D$37,2,FALSE),"")</f>
        <v>1</v>
      </c>
      <c r="I428" s="498"/>
      <c r="J428" s="505">
        <f t="shared" si="42"/>
        <v>0</v>
      </c>
      <c r="K428" s="505">
        <f t="shared" si="43"/>
        <v>0</v>
      </c>
      <c r="L428" s="497">
        <f t="shared" si="39"/>
        <v>0</v>
      </c>
      <c r="M428" s="498">
        <f t="shared" si="44"/>
        <v>0</v>
      </c>
      <c r="N428" s="502">
        <f t="shared" si="40"/>
        <v>0</v>
      </c>
      <c r="O428" s="498"/>
      <c r="P428" s="497" t="str">
        <f>IF(O428="","Fixed",VLOOKUP(O428,'5.1.2 CPA Formulae'!$B$9:$E$19,2,FALSE))</f>
        <v>Fixed</v>
      </c>
    </row>
    <row r="429" spans="1:16" s="424" customFormat="1" ht="24.95" customHeight="1" x14ac:dyDescent="0.2">
      <c r="A429" s="496">
        <v>412</v>
      </c>
      <c r="B429" s="507" t="s">
        <v>766</v>
      </c>
      <c r="C429" s="501" t="s">
        <v>358</v>
      </c>
      <c r="D429" s="501">
        <v>1</v>
      </c>
      <c r="E429" s="498"/>
      <c r="F429" s="502">
        <f t="shared" si="41"/>
        <v>0</v>
      </c>
      <c r="G429" s="503" t="s">
        <v>211</v>
      </c>
      <c r="H429" s="504">
        <f>IF(G429&lt;&gt;"",VLOOKUP(G429,'5.1.4 Exchange Rates'!$C$23:$D$37,2,FALSE),"")</f>
        <v>1</v>
      </c>
      <c r="I429" s="498"/>
      <c r="J429" s="505">
        <f t="shared" si="42"/>
        <v>0</v>
      </c>
      <c r="K429" s="505">
        <f t="shared" si="43"/>
        <v>0</v>
      </c>
      <c r="L429" s="497">
        <f t="shared" si="39"/>
        <v>0</v>
      </c>
      <c r="M429" s="498">
        <f t="shared" si="44"/>
        <v>0</v>
      </c>
      <c r="N429" s="502">
        <f t="shared" si="40"/>
        <v>0</v>
      </c>
      <c r="O429" s="498"/>
      <c r="P429" s="497" t="str">
        <f>IF(O429="","Fixed",VLOOKUP(O429,'5.1.2 CPA Formulae'!$B$9:$E$19,2,FALSE))</f>
        <v>Fixed</v>
      </c>
    </row>
    <row r="430" spans="1:16" s="424" customFormat="1" ht="24.95" customHeight="1" x14ac:dyDescent="0.2">
      <c r="A430" s="496">
        <v>413</v>
      </c>
      <c r="B430" s="507" t="s">
        <v>767</v>
      </c>
      <c r="C430" s="501" t="s">
        <v>358</v>
      </c>
      <c r="D430" s="501">
        <v>1</v>
      </c>
      <c r="E430" s="498"/>
      <c r="F430" s="502">
        <f t="shared" si="41"/>
        <v>0</v>
      </c>
      <c r="G430" s="503" t="s">
        <v>211</v>
      </c>
      <c r="H430" s="504">
        <f>IF(G430&lt;&gt;"",VLOOKUP(G430,'5.1.4 Exchange Rates'!$C$23:$D$37,2,FALSE),"")</f>
        <v>1</v>
      </c>
      <c r="I430" s="498"/>
      <c r="J430" s="505">
        <f t="shared" si="42"/>
        <v>0</v>
      </c>
      <c r="K430" s="505">
        <f t="shared" si="43"/>
        <v>0</v>
      </c>
      <c r="L430" s="497">
        <f t="shared" si="39"/>
        <v>0</v>
      </c>
      <c r="M430" s="498">
        <f t="shared" si="44"/>
        <v>0</v>
      </c>
      <c r="N430" s="502">
        <f t="shared" si="40"/>
        <v>0</v>
      </c>
      <c r="O430" s="498"/>
      <c r="P430" s="497" t="str">
        <f>IF(O430="","Fixed",VLOOKUP(O430,'5.1.2 CPA Formulae'!$B$9:$E$19,2,FALSE))</f>
        <v>Fixed</v>
      </c>
    </row>
    <row r="431" spans="1:16" s="424" customFormat="1" ht="24.95" customHeight="1" x14ac:dyDescent="0.2">
      <c r="A431" s="496">
        <v>414</v>
      </c>
      <c r="B431" s="507" t="s">
        <v>768</v>
      </c>
      <c r="C431" s="501" t="s">
        <v>358</v>
      </c>
      <c r="D431" s="501">
        <v>1</v>
      </c>
      <c r="E431" s="498"/>
      <c r="F431" s="502">
        <f t="shared" si="41"/>
        <v>0</v>
      </c>
      <c r="G431" s="503" t="s">
        <v>211</v>
      </c>
      <c r="H431" s="504">
        <f>IF(G431&lt;&gt;"",VLOOKUP(G431,'5.1.4 Exchange Rates'!$C$23:$D$37,2,FALSE),"")</f>
        <v>1</v>
      </c>
      <c r="I431" s="498"/>
      <c r="J431" s="505">
        <f t="shared" si="42"/>
        <v>0</v>
      </c>
      <c r="K431" s="505">
        <f t="shared" si="43"/>
        <v>0</v>
      </c>
      <c r="L431" s="497">
        <f t="shared" si="39"/>
        <v>0</v>
      </c>
      <c r="M431" s="498">
        <f t="shared" si="44"/>
        <v>0</v>
      </c>
      <c r="N431" s="502">
        <f t="shared" si="40"/>
        <v>0</v>
      </c>
      <c r="O431" s="498"/>
      <c r="P431" s="497" t="str">
        <f>IF(O431="","Fixed",VLOOKUP(O431,'5.1.2 CPA Formulae'!$B$9:$E$19,2,FALSE))</f>
        <v>Fixed</v>
      </c>
    </row>
    <row r="432" spans="1:16" s="424" customFormat="1" ht="24.95" customHeight="1" x14ac:dyDescent="0.2">
      <c r="A432" s="496">
        <v>415</v>
      </c>
      <c r="B432" s="507" t="s">
        <v>769</v>
      </c>
      <c r="C432" s="501" t="s">
        <v>358</v>
      </c>
      <c r="D432" s="501">
        <v>1</v>
      </c>
      <c r="E432" s="498"/>
      <c r="F432" s="502">
        <f t="shared" si="41"/>
        <v>0</v>
      </c>
      <c r="G432" s="503" t="s">
        <v>211</v>
      </c>
      <c r="H432" s="504">
        <f>IF(G432&lt;&gt;"",VLOOKUP(G432,'5.1.4 Exchange Rates'!$C$23:$D$37,2,FALSE),"")</f>
        <v>1</v>
      </c>
      <c r="I432" s="498"/>
      <c r="J432" s="505">
        <f t="shared" si="42"/>
        <v>0</v>
      </c>
      <c r="K432" s="505">
        <f t="shared" si="43"/>
        <v>0</v>
      </c>
      <c r="L432" s="497">
        <f t="shared" ref="L432:L495" si="45">K432+F432</f>
        <v>0</v>
      </c>
      <c r="M432" s="498">
        <f t="shared" si="44"/>
        <v>0</v>
      </c>
      <c r="N432" s="502">
        <f t="shared" ref="N432:N495" si="46">L432+M432</f>
        <v>0</v>
      </c>
      <c r="O432" s="498"/>
      <c r="P432" s="497" t="str">
        <f>IF(O432="","Fixed",VLOOKUP(O432,'5.1.2 CPA Formulae'!$B$9:$E$19,2,FALSE))</f>
        <v>Fixed</v>
      </c>
    </row>
    <row r="433" spans="1:16" s="424" customFormat="1" ht="24.95" customHeight="1" x14ac:dyDescent="0.2">
      <c r="A433" s="496">
        <v>416</v>
      </c>
      <c r="B433" s="507" t="s">
        <v>770</v>
      </c>
      <c r="C433" s="501" t="s">
        <v>358</v>
      </c>
      <c r="D433" s="501">
        <v>1</v>
      </c>
      <c r="E433" s="498"/>
      <c r="F433" s="502">
        <f t="shared" si="41"/>
        <v>0</v>
      </c>
      <c r="G433" s="503" t="s">
        <v>211</v>
      </c>
      <c r="H433" s="504">
        <f>IF(G433&lt;&gt;"",VLOOKUP(G433,'5.1.4 Exchange Rates'!$C$23:$D$37,2,FALSE),"")</f>
        <v>1</v>
      </c>
      <c r="I433" s="498"/>
      <c r="J433" s="505">
        <f t="shared" si="42"/>
        <v>0</v>
      </c>
      <c r="K433" s="505">
        <f t="shared" si="43"/>
        <v>0</v>
      </c>
      <c r="L433" s="497">
        <f t="shared" si="45"/>
        <v>0</v>
      </c>
      <c r="M433" s="498">
        <f t="shared" si="44"/>
        <v>0</v>
      </c>
      <c r="N433" s="502">
        <f t="shared" si="46"/>
        <v>0</v>
      </c>
      <c r="O433" s="498"/>
      <c r="P433" s="497" t="str">
        <f>IF(O433="","Fixed",VLOOKUP(O433,'5.1.2 CPA Formulae'!$B$9:$E$19,2,FALSE))</f>
        <v>Fixed</v>
      </c>
    </row>
    <row r="434" spans="1:16" s="424" customFormat="1" ht="24.95" customHeight="1" x14ac:dyDescent="0.2">
      <c r="A434" s="496">
        <v>417</v>
      </c>
      <c r="B434" s="507" t="s">
        <v>771</v>
      </c>
      <c r="C434" s="501" t="s">
        <v>358</v>
      </c>
      <c r="D434" s="501">
        <v>1</v>
      </c>
      <c r="E434" s="498"/>
      <c r="F434" s="502">
        <f t="shared" si="41"/>
        <v>0</v>
      </c>
      <c r="G434" s="503" t="s">
        <v>211</v>
      </c>
      <c r="H434" s="504">
        <f>IF(G434&lt;&gt;"",VLOOKUP(G434,'5.1.4 Exchange Rates'!$C$23:$D$37,2,FALSE),"")</f>
        <v>1</v>
      </c>
      <c r="I434" s="498"/>
      <c r="J434" s="505">
        <f t="shared" si="42"/>
        <v>0</v>
      </c>
      <c r="K434" s="505">
        <f t="shared" si="43"/>
        <v>0</v>
      </c>
      <c r="L434" s="497">
        <f t="shared" si="45"/>
        <v>0</v>
      </c>
      <c r="M434" s="498">
        <f t="shared" si="44"/>
        <v>0</v>
      </c>
      <c r="N434" s="502">
        <f t="shared" si="46"/>
        <v>0</v>
      </c>
      <c r="O434" s="498"/>
      <c r="P434" s="497" t="str">
        <f>IF(O434="","Fixed",VLOOKUP(O434,'5.1.2 CPA Formulae'!$B$9:$E$19,2,FALSE))</f>
        <v>Fixed</v>
      </c>
    </row>
    <row r="435" spans="1:16" s="424" customFormat="1" ht="24.95" customHeight="1" x14ac:dyDescent="0.2">
      <c r="A435" s="496">
        <v>418</v>
      </c>
      <c r="B435" s="507" t="s">
        <v>772</v>
      </c>
      <c r="C435" s="501" t="s">
        <v>358</v>
      </c>
      <c r="D435" s="501">
        <v>1</v>
      </c>
      <c r="E435" s="498"/>
      <c r="F435" s="502">
        <f t="shared" ref="F435:F498" si="47">E435*D435</f>
        <v>0</v>
      </c>
      <c r="G435" s="503" t="s">
        <v>211</v>
      </c>
      <c r="H435" s="504">
        <f>IF(G435&lt;&gt;"",VLOOKUP(G435,'5.1.4 Exchange Rates'!$C$23:$D$37,2,FALSE),"")</f>
        <v>1</v>
      </c>
      <c r="I435" s="498"/>
      <c r="J435" s="505">
        <f t="shared" ref="J435:J498" si="48">D435*I435</f>
        <v>0</v>
      </c>
      <c r="K435" s="505">
        <f t="shared" ref="K435:K498" si="49">D435*H435*I435</f>
        <v>0</v>
      </c>
      <c r="L435" s="497">
        <f t="shared" si="45"/>
        <v>0</v>
      </c>
      <c r="M435" s="498">
        <f t="shared" ref="M435:M498" si="50">L435*15%</f>
        <v>0</v>
      </c>
      <c r="N435" s="502">
        <f t="shared" si="46"/>
        <v>0</v>
      </c>
      <c r="O435" s="498"/>
      <c r="P435" s="497" t="str">
        <f>IF(O435="","Fixed",VLOOKUP(O435,'5.1.2 CPA Formulae'!$B$9:$E$19,2,FALSE))</f>
        <v>Fixed</v>
      </c>
    </row>
    <row r="436" spans="1:16" s="424" customFormat="1" ht="24.95" customHeight="1" x14ac:dyDescent="0.2">
      <c r="A436" s="496">
        <v>419</v>
      </c>
      <c r="B436" s="507" t="s">
        <v>773</v>
      </c>
      <c r="C436" s="501" t="s">
        <v>358</v>
      </c>
      <c r="D436" s="501">
        <v>1</v>
      </c>
      <c r="E436" s="498"/>
      <c r="F436" s="502">
        <f t="shared" si="47"/>
        <v>0</v>
      </c>
      <c r="G436" s="503" t="s">
        <v>211</v>
      </c>
      <c r="H436" s="504">
        <f>IF(G436&lt;&gt;"",VLOOKUP(G436,'5.1.4 Exchange Rates'!$C$23:$D$37,2,FALSE),"")</f>
        <v>1</v>
      </c>
      <c r="I436" s="498"/>
      <c r="J436" s="505">
        <f t="shared" si="48"/>
        <v>0</v>
      </c>
      <c r="K436" s="505">
        <f t="shared" si="49"/>
        <v>0</v>
      </c>
      <c r="L436" s="497">
        <f t="shared" si="45"/>
        <v>0</v>
      </c>
      <c r="M436" s="498">
        <f t="shared" si="50"/>
        <v>0</v>
      </c>
      <c r="N436" s="502">
        <f t="shared" si="46"/>
        <v>0</v>
      </c>
      <c r="O436" s="498"/>
      <c r="P436" s="497" t="str">
        <f>IF(O436="","Fixed",VLOOKUP(O436,'5.1.2 CPA Formulae'!$B$9:$E$19,2,FALSE))</f>
        <v>Fixed</v>
      </c>
    </row>
    <row r="437" spans="1:16" s="424" customFormat="1" ht="24.95" customHeight="1" x14ac:dyDescent="0.2">
      <c r="A437" s="496">
        <v>420</v>
      </c>
      <c r="B437" s="507" t="s">
        <v>774</v>
      </c>
      <c r="C437" s="501" t="s">
        <v>358</v>
      </c>
      <c r="D437" s="501">
        <v>1</v>
      </c>
      <c r="E437" s="498"/>
      <c r="F437" s="502">
        <f t="shared" si="47"/>
        <v>0</v>
      </c>
      <c r="G437" s="503" t="s">
        <v>211</v>
      </c>
      <c r="H437" s="504">
        <f>IF(G437&lt;&gt;"",VLOOKUP(G437,'5.1.4 Exchange Rates'!$C$23:$D$37,2,FALSE),"")</f>
        <v>1</v>
      </c>
      <c r="I437" s="498"/>
      <c r="J437" s="505">
        <f t="shared" si="48"/>
        <v>0</v>
      </c>
      <c r="K437" s="505">
        <f t="shared" si="49"/>
        <v>0</v>
      </c>
      <c r="L437" s="497">
        <f t="shared" si="45"/>
        <v>0</v>
      </c>
      <c r="M437" s="498">
        <f t="shared" si="50"/>
        <v>0</v>
      </c>
      <c r="N437" s="502">
        <f t="shared" si="46"/>
        <v>0</v>
      </c>
      <c r="O437" s="498"/>
      <c r="P437" s="497" t="str">
        <f>IF(O437="","Fixed",VLOOKUP(O437,'5.1.2 CPA Formulae'!$B$9:$E$19,2,FALSE))</f>
        <v>Fixed</v>
      </c>
    </row>
    <row r="438" spans="1:16" s="424" customFormat="1" ht="24.95" customHeight="1" x14ac:dyDescent="0.2">
      <c r="A438" s="496">
        <v>421</v>
      </c>
      <c r="B438" s="507" t="s">
        <v>775</v>
      </c>
      <c r="C438" s="501" t="s">
        <v>358</v>
      </c>
      <c r="D438" s="501">
        <v>1</v>
      </c>
      <c r="E438" s="498"/>
      <c r="F438" s="502">
        <f t="shared" si="47"/>
        <v>0</v>
      </c>
      <c r="G438" s="503" t="s">
        <v>211</v>
      </c>
      <c r="H438" s="504">
        <f>IF(G438&lt;&gt;"",VLOOKUP(G438,'5.1.4 Exchange Rates'!$C$23:$D$37,2,FALSE),"")</f>
        <v>1</v>
      </c>
      <c r="I438" s="498"/>
      <c r="J438" s="505">
        <f t="shared" si="48"/>
        <v>0</v>
      </c>
      <c r="K438" s="505">
        <f t="shared" si="49"/>
        <v>0</v>
      </c>
      <c r="L438" s="497">
        <f t="shared" si="45"/>
        <v>0</v>
      </c>
      <c r="M438" s="498">
        <f t="shared" si="50"/>
        <v>0</v>
      </c>
      <c r="N438" s="502">
        <f t="shared" si="46"/>
        <v>0</v>
      </c>
      <c r="O438" s="498"/>
      <c r="P438" s="497" t="str">
        <f>IF(O438="","Fixed",VLOOKUP(O438,'5.1.2 CPA Formulae'!$B$9:$E$19,2,FALSE))</f>
        <v>Fixed</v>
      </c>
    </row>
    <row r="439" spans="1:16" s="424" customFormat="1" ht="24.95" customHeight="1" x14ac:dyDescent="0.2">
      <c r="A439" s="496">
        <v>422</v>
      </c>
      <c r="B439" s="507" t="s">
        <v>776</v>
      </c>
      <c r="C439" s="501" t="s">
        <v>358</v>
      </c>
      <c r="D439" s="501">
        <v>1</v>
      </c>
      <c r="E439" s="498"/>
      <c r="F439" s="502">
        <f t="shared" si="47"/>
        <v>0</v>
      </c>
      <c r="G439" s="503" t="s">
        <v>211</v>
      </c>
      <c r="H439" s="504">
        <f>IF(G439&lt;&gt;"",VLOOKUP(G439,'5.1.4 Exchange Rates'!$C$23:$D$37,2,FALSE),"")</f>
        <v>1</v>
      </c>
      <c r="I439" s="498"/>
      <c r="J439" s="505">
        <f t="shared" si="48"/>
        <v>0</v>
      </c>
      <c r="K439" s="505">
        <f t="shared" si="49"/>
        <v>0</v>
      </c>
      <c r="L439" s="497">
        <f t="shared" si="45"/>
        <v>0</v>
      </c>
      <c r="M439" s="498">
        <f t="shared" si="50"/>
        <v>0</v>
      </c>
      <c r="N439" s="502">
        <f t="shared" si="46"/>
        <v>0</v>
      </c>
      <c r="O439" s="498"/>
      <c r="P439" s="497" t="str">
        <f>IF(O439="","Fixed",VLOOKUP(O439,'5.1.2 CPA Formulae'!$B$9:$E$19,2,FALSE))</f>
        <v>Fixed</v>
      </c>
    </row>
    <row r="440" spans="1:16" s="424" customFormat="1" ht="24.95" customHeight="1" x14ac:dyDescent="0.2">
      <c r="A440" s="496">
        <v>423</v>
      </c>
      <c r="B440" s="507" t="s">
        <v>777</v>
      </c>
      <c r="C440" s="501" t="s">
        <v>358</v>
      </c>
      <c r="D440" s="501">
        <v>1</v>
      </c>
      <c r="E440" s="498"/>
      <c r="F440" s="502">
        <f t="shared" si="47"/>
        <v>0</v>
      </c>
      <c r="G440" s="503" t="s">
        <v>211</v>
      </c>
      <c r="H440" s="504">
        <f>IF(G440&lt;&gt;"",VLOOKUP(G440,'5.1.4 Exchange Rates'!$C$23:$D$37,2,FALSE),"")</f>
        <v>1</v>
      </c>
      <c r="I440" s="498"/>
      <c r="J440" s="505">
        <f t="shared" si="48"/>
        <v>0</v>
      </c>
      <c r="K440" s="505">
        <f t="shared" si="49"/>
        <v>0</v>
      </c>
      <c r="L440" s="497">
        <f t="shared" si="45"/>
        <v>0</v>
      </c>
      <c r="M440" s="498">
        <f t="shared" si="50"/>
        <v>0</v>
      </c>
      <c r="N440" s="502">
        <f t="shared" si="46"/>
        <v>0</v>
      </c>
      <c r="O440" s="498"/>
      <c r="P440" s="497" t="str">
        <f>IF(O440="","Fixed",VLOOKUP(O440,'5.1.2 CPA Formulae'!$B$9:$E$19,2,FALSE))</f>
        <v>Fixed</v>
      </c>
    </row>
    <row r="441" spans="1:16" s="424" customFormat="1" ht="24.95" customHeight="1" x14ac:dyDescent="0.2">
      <c r="A441" s="496">
        <v>424</v>
      </c>
      <c r="B441" s="507" t="s">
        <v>778</v>
      </c>
      <c r="C441" s="501" t="s">
        <v>358</v>
      </c>
      <c r="D441" s="501">
        <v>1</v>
      </c>
      <c r="E441" s="498"/>
      <c r="F441" s="502">
        <f t="shared" si="47"/>
        <v>0</v>
      </c>
      <c r="G441" s="503" t="s">
        <v>211</v>
      </c>
      <c r="H441" s="504">
        <f>IF(G441&lt;&gt;"",VLOOKUP(G441,'5.1.4 Exchange Rates'!$C$23:$D$37,2,FALSE),"")</f>
        <v>1</v>
      </c>
      <c r="I441" s="498"/>
      <c r="J441" s="505">
        <f t="shared" si="48"/>
        <v>0</v>
      </c>
      <c r="K441" s="505">
        <f t="shared" si="49"/>
        <v>0</v>
      </c>
      <c r="L441" s="497">
        <f t="shared" si="45"/>
        <v>0</v>
      </c>
      <c r="M441" s="498">
        <f t="shared" si="50"/>
        <v>0</v>
      </c>
      <c r="N441" s="502">
        <f t="shared" si="46"/>
        <v>0</v>
      </c>
      <c r="O441" s="498"/>
      <c r="P441" s="497" t="str">
        <f>IF(O441="","Fixed",VLOOKUP(O441,'5.1.2 CPA Formulae'!$B$9:$E$19,2,FALSE))</f>
        <v>Fixed</v>
      </c>
    </row>
    <row r="442" spans="1:16" s="424" customFormat="1" ht="24.95" customHeight="1" x14ac:dyDescent="0.2">
      <c r="A442" s="496">
        <v>425</v>
      </c>
      <c r="B442" s="507" t="s">
        <v>779</v>
      </c>
      <c r="C442" s="501" t="s">
        <v>358</v>
      </c>
      <c r="D442" s="501">
        <v>1</v>
      </c>
      <c r="E442" s="498"/>
      <c r="F442" s="502">
        <f t="shared" si="47"/>
        <v>0</v>
      </c>
      <c r="G442" s="503" t="s">
        <v>211</v>
      </c>
      <c r="H442" s="504">
        <f>IF(G442&lt;&gt;"",VLOOKUP(G442,'5.1.4 Exchange Rates'!$C$23:$D$37,2,FALSE),"")</f>
        <v>1</v>
      </c>
      <c r="I442" s="498"/>
      <c r="J442" s="505">
        <f t="shared" si="48"/>
        <v>0</v>
      </c>
      <c r="K442" s="505">
        <f t="shared" si="49"/>
        <v>0</v>
      </c>
      <c r="L442" s="497">
        <f t="shared" si="45"/>
        <v>0</v>
      </c>
      <c r="M442" s="498">
        <f t="shared" si="50"/>
        <v>0</v>
      </c>
      <c r="N442" s="502">
        <f t="shared" si="46"/>
        <v>0</v>
      </c>
      <c r="O442" s="498"/>
      <c r="P442" s="497" t="str">
        <f>IF(O442="","Fixed",VLOOKUP(O442,'5.1.2 CPA Formulae'!$B$9:$E$19,2,FALSE))</f>
        <v>Fixed</v>
      </c>
    </row>
    <row r="443" spans="1:16" s="424" customFormat="1" ht="24.95" customHeight="1" x14ac:dyDescent="0.2">
      <c r="A443" s="496">
        <v>426</v>
      </c>
      <c r="B443" s="507" t="s">
        <v>780</v>
      </c>
      <c r="C443" s="501" t="s">
        <v>358</v>
      </c>
      <c r="D443" s="501">
        <v>1</v>
      </c>
      <c r="E443" s="498"/>
      <c r="F443" s="502">
        <f t="shared" si="47"/>
        <v>0</v>
      </c>
      <c r="G443" s="503" t="s">
        <v>211</v>
      </c>
      <c r="H443" s="504">
        <f>IF(G443&lt;&gt;"",VLOOKUP(G443,'5.1.4 Exchange Rates'!$C$23:$D$37,2,FALSE),"")</f>
        <v>1</v>
      </c>
      <c r="I443" s="498"/>
      <c r="J443" s="505">
        <f t="shared" si="48"/>
        <v>0</v>
      </c>
      <c r="K443" s="505">
        <f t="shared" si="49"/>
        <v>0</v>
      </c>
      <c r="L443" s="497">
        <f t="shared" si="45"/>
        <v>0</v>
      </c>
      <c r="M443" s="498">
        <f t="shared" si="50"/>
        <v>0</v>
      </c>
      <c r="N443" s="502">
        <f t="shared" si="46"/>
        <v>0</v>
      </c>
      <c r="O443" s="498"/>
      <c r="P443" s="497" t="str">
        <f>IF(O443="","Fixed",VLOOKUP(O443,'5.1.2 CPA Formulae'!$B$9:$E$19,2,FALSE))</f>
        <v>Fixed</v>
      </c>
    </row>
    <row r="444" spans="1:16" s="424" customFormat="1" ht="24.95" customHeight="1" x14ac:dyDescent="0.2">
      <c r="A444" s="496">
        <v>427</v>
      </c>
      <c r="B444" s="507" t="s">
        <v>781</v>
      </c>
      <c r="C444" s="501" t="s">
        <v>358</v>
      </c>
      <c r="D444" s="501">
        <v>1</v>
      </c>
      <c r="E444" s="498"/>
      <c r="F444" s="502">
        <f t="shared" si="47"/>
        <v>0</v>
      </c>
      <c r="G444" s="503" t="s">
        <v>211</v>
      </c>
      <c r="H444" s="504">
        <f>IF(G444&lt;&gt;"",VLOOKUP(G444,'5.1.4 Exchange Rates'!$C$23:$D$37,2,FALSE),"")</f>
        <v>1</v>
      </c>
      <c r="I444" s="498"/>
      <c r="J444" s="505">
        <f t="shared" si="48"/>
        <v>0</v>
      </c>
      <c r="K444" s="505">
        <f t="shared" si="49"/>
        <v>0</v>
      </c>
      <c r="L444" s="497">
        <f t="shared" si="45"/>
        <v>0</v>
      </c>
      <c r="M444" s="498">
        <f t="shared" si="50"/>
        <v>0</v>
      </c>
      <c r="N444" s="502">
        <f t="shared" si="46"/>
        <v>0</v>
      </c>
      <c r="O444" s="498"/>
      <c r="P444" s="497" t="str">
        <f>IF(O444="","Fixed",VLOOKUP(O444,'5.1.2 CPA Formulae'!$B$9:$E$19,2,FALSE))</f>
        <v>Fixed</v>
      </c>
    </row>
    <row r="445" spans="1:16" s="424" customFormat="1" ht="24.95" customHeight="1" x14ac:dyDescent="0.2">
      <c r="A445" s="496">
        <v>428</v>
      </c>
      <c r="B445" s="507" t="s">
        <v>782</v>
      </c>
      <c r="C445" s="501" t="s">
        <v>358</v>
      </c>
      <c r="D445" s="501">
        <v>1</v>
      </c>
      <c r="E445" s="498"/>
      <c r="F445" s="502">
        <f t="shared" si="47"/>
        <v>0</v>
      </c>
      <c r="G445" s="503" t="s">
        <v>211</v>
      </c>
      <c r="H445" s="504">
        <f>IF(G445&lt;&gt;"",VLOOKUP(G445,'5.1.4 Exchange Rates'!$C$23:$D$37,2,FALSE),"")</f>
        <v>1</v>
      </c>
      <c r="I445" s="498"/>
      <c r="J445" s="505">
        <f t="shared" si="48"/>
        <v>0</v>
      </c>
      <c r="K445" s="505">
        <f t="shared" si="49"/>
        <v>0</v>
      </c>
      <c r="L445" s="497">
        <f t="shared" si="45"/>
        <v>0</v>
      </c>
      <c r="M445" s="498">
        <f t="shared" si="50"/>
        <v>0</v>
      </c>
      <c r="N445" s="502">
        <f t="shared" si="46"/>
        <v>0</v>
      </c>
      <c r="O445" s="498"/>
      <c r="P445" s="497" t="str">
        <f>IF(O445="","Fixed",VLOOKUP(O445,'5.1.2 CPA Formulae'!$B$9:$E$19,2,FALSE))</f>
        <v>Fixed</v>
      </c>
    </row>
    <row r="446" spans="1:16" s="424" customFormat="1" ht="24.95" customHeight="1" x14ac:dyDescent="0.2">
      <c r="A446" s="496">
        <v>429</v>
      </c>
      <c r="B446" s="507" t="s">
        <v>783</v>
      </c>
      <c r="C446" s="501" t="s">
        <v>358</v>
      </c>
      <c r="D446" s="501">
        <v>1</v>
      </c>
      <c r="E446" s="498"/>
      <c r="F446" s="502">
        <f t="shared" si="47"/>
        <v>0</v>
      </c>
      <c r="G446" s="503" t="s">
        <v>211</v>
      </c>
      <c r="H446" s="504">
        <f>IF(G446&lt;&gt;"",VLOOKUP(G446,'5.1.4 Exchange Rates'!$C$23:$D$37,2,FALSE),"")</f>
        <v>1</v>
      </c>
      <c r="I446" s="498"/>
      <c r="J446" s="505">
        <f t="shared" si="48"/>
        <v>0</v>
      </c>
      <c r="K446" s="505">
        <f t="shared" si="49"/>
        <v>0</v>
      </c>
      <c r="L446" s="497">
        <f t="shared" si="45"/>
        <v>0</v>
      </c>
      <c r="M446" s="498">
        <f t="shared" si="50"/>
        <v>0</v>
      </c>
      <c r="N446" s="502">
        <f t="shared" si="46"/>
        <v>0</v>
      </c>
      <c r="O446" s="498"/>
      <c r="P446" s="497" t="str">
        <f>IF(O446="","Fixed",VLOOKUP(O446,'5.1.2 CPA Formulae'!$B$9:$E$19,2,FALSE))</f>
        <v>Fixed</v>
      </c>
    </row>
    <row r="447" spans="1:16" s="424" customFormat="1" ht="24.95" customHeight="1" x14ac:dyDescent="0.2">
      <c r="A447" s="496">
        <v>430</v>
      </c>
      <c r="B447" s="507" t="s">
        <v>784</v>
      </c>
      <c r="C447" s="501" t="s">
        <v>358</v>
      </c>
      <c r="D447" s="501">
        <v>1</v>
      </c>
      <c r="E447" s="498"/>
      <c r="F447" s="502">
        <f t="shared" si="47"/>
        <v>0</v>
      </c>
      <c r="G447" s="503" t="s">
        <v>211</v>
      </c>
      <c r="H447" s="504">
        <f>IF(G447&lt;&gt;"",VLOOKUP(G447,'5.1.4 Exchange Rates'!$C$23:$D$37,2,FALSE),"")</f>
        <v>1</v>
      </c>
      <c r="I447" s="498"/>
      <c r="J447" s="505">
        <f t="shared" si="48"/>
        <v>0</v>
      </c>
      <c r="K447" s="505">
        <f t="shared" si="49"/>
        <v>0</v>
      </c>
      <c r="L447" s="497">
        <f t="shared" si="45"/>
        <v>0</v>
      </c>
      <c r="M447" s="498">
        <f t="shared" si="50"/>
        <v>0</v>
      </c>
      <c r="N447" s="502">
        <f t="shared" si="46"/>
        <v>0</v>
      </c>
      <c r="O447" s="498"/>
      <c r="P447" s="497" t="str">
        <f>IF(O447="","Fixed",VLOOKUP(O447,'5.1.2 CPA Formulae'!$B$9:$E$19,2,FALSE))</f>
        <v>Fixed</v>
      </c>
    </row>
    <row r="448" spans="1:16" s="424" customFormat="1" ht="24.95" customHeight="1" x14ac:dyDescent="0.2">
      <c r="A448" s="496">
        <v>431</v>
      </c>
      <c r="B448" s="507" t="s">
        <v>785</v>
      </c>
      <c r="C448" s="501" t="s">
        <v>358</v>
      </c>
      <c r="D448" s="501">
        <v>1</v>
      </c>
      <c r="E448" s="498"/>
      <c r="F448" s="502">
        <f t="shared" si="47"/>
        <v>0</v>
      </c>
      <c r="G448" s="503" t="s">
        <v>211</v>
      </c>
      <c r="H448" s="504">
        <f>IF(G448&lt;&gt;"",VLOOKUP(G448,'5.1.4 Exchange Rates'!$C$23:$D$37,2,FALSE),"")</f>
        <v>1</v>
      </c>
      <c r="I448" s="498"/>
      <c r="J448" s="505">
        <f t="shared" si="48"/>
        <v>0</v>
      </c>
      <c r="K448" s="505">
        <f t="shared" si="49"/>
        <v>0</v>
      </c>
      <c r="L448" s="497">
        <f t="shared" si="45"/>
        <v>0</v>
      </c>
      <c r="M448" s="498">
        <f t="shared" si="50"/>
        <v>0</v>
      </c>
      <c r="N448" s="502">
        <f t="shared" si="46"/>
        <v>0</v>
      </c>
      <c r="O448" s="498"/>
      <c r="P448" s="497" t="str">
        <f>IF(O448="","Fixed",VLOOKUP(O448,'5.1.2 CPA Formulae'!$B$9:$E$19,2,FALSE))</f>
        <v>Fixed</v>
      </c>
    </row>
    <row r="449" spans="1:16" s="424" customFormat="1" ht="24.95" customHeight="1" x14ac:dyDescent="0.2">
      <c r="A449" s="496">
        <v>432</v>
      </c>
      <c r="B449" s="507" t="s">
        <v>786</v>
      </c>
      <c r="C449" s="501" t="s">
        <v>358</v>
      </c>
      <c r="D449" s="501">
        <v>1</v>
      </c>
      <c r="E449" s="498"/>
      <c r="F449" s="502">
        <f t="shared" si="47"/>
        <v>0</v>
      </c>
      <c r="G449" s="503" t="s">
        <v>211</v>
      </c>
      <c r="H449" s="504">
        <f>IF(G449&lt;&gt;"",VLOOKUP(G449,'5.1.4 Exchange Rates'!$C$23:$D$37,2,FALSE),"")</f>
        <v>1</v>
      </c>
      <c r="I449" s="498"/>
      <c r="J449" s="505">
        <f t="shared" si="48"/>
        <v>0</v>
      </c>
      <c r="K449" s="505">
        <f t="shared" si="49"/>
        <v>0</v>
      </c>
      <c r="L449" s="497">
        <f t="shared" si="45"/>
        <v>0</v>
      </c>
      <c r="M449" s="498">
        <f t="shared" si="50"/>
        <v>0</v>
      </c>
      <c r="N449" s="502">
        <f t="shared" si="46"/>
        <v>0</v>
      </c>
      <c r="O449" s="498"/>
      <c r="P449" s="497" t="str">
        <f>IF(O449="","Fixed",VLOOKUP(O449,'5.1.2 CPA Formulae'!$B$9:$E$19,2,FALSE))</f>
        <v>Fixed</v>
      </c>
    </row>
    <row r="450" spans="1:16" s="424" customFormat="1" ht="24.95" customHeight="1" x14ac:dyDescent="0.2">
      <c r="A450" s="496">
        <v>433</v>
      </c>
      <c r="B450" s="507" t="s">
        <v>787</v>
      </c>
      <c r="C450" s="501" t="s">
        <v>358</v>
      </c>
      <c r="D450" s="501">
        <v>1</v>
      </c>
      <c r="E450" s="498"/>
      <c r="F450" s="502">
        <f t="shared" si="47"/>
        <v>0</v>
      </c>
      <c r="G450" s="503" t="s">
        <v>211</v>
      </c>
      <c r="H450" s="504">
        <f>IF(G450&lt;&gt;"",VLOOKUP(G450,'5.1.4 Exchange Rates'!$C$23:$D$37,2,FALSE),"")</f>
        <v>1</v>
      </c>
      <c r="I450" s="498"/>
      <c r="J450" s="505">
        <f t="shared" si="48"/>
        <v>0</v>
      </c>
      <c r="K450" s="505">
        <f t="shared" si="49"/>
        <v>0</v>
      </c>
      <c r="L450" s="497">
        <f t="shared" si="45"/>
        <v>0</v>
      </c>
      <c r="M450" s="498">
        <f t="shared" si="50"/>
        <v>0</v>
      </c>
      <c r="N450" s="502">
        <f t="shared" si="46"/>
        <v>0</v>
      </c>
      <c r="O450" s="498"/>
      <c r="P450" s="497" t="str">
        <f>IF(O450="","Fixed",VLOOKUP(O450,'5.1.2 CPA Formulae'!$B$9:$E$19,2,FALSE))</f>
        <v>Fixed</v>
      </c>
    </row>
    <row r="451" spans="1:16" s="424" customFormat="1" ht="24.95" customHeight="1" x14ac:dyDescent="0.2">
      <c r="A451" s="496">
        <v>434</v>
      </c>
      <c r="B451" s="507" t="s">
        <v>788</v>
      </c>
      <c r="C451" s="501" t="s">
        <v>358</v>
      </c>
      <c r="D451" s="501">
        <v>1</v>
      </c>
      <c r="E451" s="498"/>
      <c r="F451" s="502">
        <f t="shared" si="47"/>
        <v>0</v>
      </c>
      <c r="G451" s="503" t="s">
        <v>211</v>
      </c>
      <c r="H451" s="504">
        <f>IF(G451&lt;&gt;"",VLOOKUP(G451,'5.1.4 Exchange Rates'!$C$23:$D$37,2,FALSE),"")</f>
        <v>1</v>
      </c>
      <c r="I451" s="498"/>
      <c r="J451" s="505">
        <f t="shared" si="48"/>
        <v>0</v>
      </c>
      <c r="K451" s="505">
        <f t="shared" si="49"/>
        <v>0</v>
      </c>
      <c r="L451" s="497">
        <f t="shared" si="45"/>
        <v>0</v>
      </c>
      <c r="M451" s="498">
        <f t="shared" si="50"/>
        <v>0</v>
      </c>
      <c r="N451" s="502">
        <f t="shared" si="46"/>
        <v>0</v>
      </c>
      <c r="O451" s="498"/>
      <c r="P451" s="497" t="str">
        <f>IF(O451="","Fixed",VLOOKUP(O451,'5.1.2 CPA Formulae'!$B$9:$E$19,2,FALSE))</f>
        <v>Fixed</v>
      </c>
    </row>
    <row r="452" spans="1:16" s="424" customFormat="1" ht="24.95" customHeight="1" x14ac:dyDescent="0.2">
      <c r="A452" s="496">
        <v>435</v>
      </c>
      <c r="B452" s="507" t="s">
        <v>789</v>
      </c>
      <c r="C452" s="501" t="s">
        <v>358</v>
      </c>
      <c r="D452" s="501">
        <v>1</v>
      </c>
      <c r="E452" s="498"/>
      <c r="F452" s="502">
        <f t="shared" si="47"/>
        <v>0</v>
      </c>
      <c r="G452" s="503" t="s">
        <v>211</v>
      </c>
      <c r="H452" s="504">
        <f>IF(G452&lt;&gt;"",VLOOKUP(G452,'5.1.4 Exchange Rates'!$C$23:$D$37,2,FALSE),"")</f>
        <v>1</v>
      </c>
      <c r="I452" s="498"/>
      <c r="J452" s="505">
        <f t="shared" si="48"/>
        <v>0</v>
      </c>
      <c r="K452" s="505">
        <f t="shared" si="49"/>
        <v>0</v>
      </c>
      <c r="L452" s="497">
        <f t="shared" si="45"/>
        <v>0</v>
      </c>
      <c r="M452" s="498">
        <f t="shared" si="50"/>
        <v>0</v>
      </c>
      <c r="N452" s="502">
        <f t="shared" si="46"/>
        <v>0</v>
      </c>
      <c r="O452" s="498"/>
      <c r="P452" s="497" t="str">
        <f>IF(O452="","Fixed",VLOOKUP(O452,'5.1.2 CPA Formulae'!$B$9:$E$19,2,FALSE))</f>
        <v>Fixed</v>
      </c>
    </row>
    <row r="453" spans="1:16" s="424" customFormat="1" ht="24.95" customHeight="1" x14ac:dyDescent="0.2">
      <c r="A453" s="496">
        <v>436</v>
      </c>
      <c r="B453" s="507" t="s">
        <v>790</v>
      </c>
      <c r="C453" s="501" t="s">
        <v>358</v>
      </c>
      <c r="D453" s="501">
        <v>1</v>
      </c>
      <c r="E453" s="498"/>
      <c r="F453" s="502">
        <f t="shared" si="47"/>
        <v>0</v>
      </c>
      <c r="G453" s="503" t="s">
        <v>211</v>
      </c>
      <c r="H453" s="504">
        <f>IF(G453&lt;&gt;"",VLOOKUP(G453,'5.1.4 Exchange Rates'!$C$23:$D$37,2,FALSE),"")</f>
        <v>1</v>
      </c>
      <c r="I453" s="498"/>
      <c r="J453" s="505">
        <f t="shared" si="48"/>
        <v>0</v>
      </c>
      <c r="K453" s="505">
        <f t="shared" si="49"/>
        <v>0</v>
      </c>
      <c r="L453" s="497">
        <f t="shared" si="45"/>
        <v>0</v>
      </c>
      <c r="M453" s="498">
        <f t="shared" si="50"/>
        <v>0</v>
      </c>
      <c r="N453" s="502">
        <f t="shared" si="46"/>
        <v>0</v>
      </c>
      <c r="O453" s="498"/>
      <c r="P453" s="497" t="str">
        <f>IF(O453="","Fixed",VLOOKUP(O453,'5.1.2 CPA Formulae'!$B$9:$E$19,2,FALSE))</f>
        <v>Fixed</v>
      </c>
    </row>
    <row r="454" spans="1:16" s="424" customFormat="1" ht="24.95" customHeight="1" x14ac:dyDescent="0.2">
      <c r="A454" s="496">
        <v>437</v>
      </c>
      <c r="B454" s="507" t="s">
        <v>791</v>
      </c>
      <c r="C454" s="501" t="s">
        <v>358</v>
      </c>
      <c r="D454" s="501">
        <v>1</v>
      </c>
      <c r="E454" s="498"/>
      <c r="F454" s="502">
        <f t="shared" si="47"/>
        <v>0</v>
      </c>
      <c r="G454" s="503" t="s">
        <v>211</v>
      </c>
      <c r="H454" s="504">
        <f>IF(G454&lt;&gt;"",VLOOKUP(G454,'5.1.4 Exchange Rates'!$C$23:$D$37,2,FALSE),"")</f>
        <v>1</v>
      </c>
      <c r="I454" s="498"/>
      <c r="J454" s="505">
        <f t="shared" si="48"/>
        <v>0</v>
      </c>
      <c r="K454" s="505">
        <f t="shared" si="49"/>
        <v>0</v>
      </c>
      <c r="L454" s="497">
        <f t="shared" si="45"/>
        <v>0</v>
      </c>
      <c r="M454" s="498">
        <f t="shared" si="50"/>
        <v>0</v>
      </c>
      <c r="N454" s="502">
        <f t="shared" si="46"/>
        <v>0</v>
      </c>
      <c r="O454" s="498"/>
      <c r="P454" s="497" t="str">
        <f>IF(O454="","Fixed",VLOOKUP(O454,'5.1.2 CPA Formulae'!$B$9:$E$19,2,FALSE))</f>
        <v>Fixed</v>
      </c>
    </row>
    <row r="455" spans="1:16" s="424" customFormat="1" ht="24.95" customHeight="1" x14ac:dyDescent="0.2">
      <c r="A455" s="496">
        <v>438</v>
      </c>
      <c r="B455" s="507" t="s">
        <v>792</v>
      </c>
      <c r="C455" s="501" t="s">
        <v>358</v>
      </c>
      <c r="D455" s="501">
        <v>1</v>
      </c>
      <c r="E455" s="498"/>
      <c r="F455" s="502">
        <f t="shared" si="47"/>
        <v>0</v>
      </c>
      <c r="G455" s="503" t="s">
        <v>211</v>
      </c>
      <c r="H455" s="504">
        <f>IF(G455&lt;&gt;"",VLOOKUP(G455,'5.1.4 Exchange Rates'!$C$23:$D$37,2,FALSE),"")</f>
        <v>1</v>
      </c>
      <c r="I455" s="498"/>
      <c r="J455" s="505">
        <f t="shared" si="48"/>
        <v>0</v>
      </c>
      <c r="K455" s="505">
        <f t="shared" si="49"/>
        <v>0</v>
      </c>
      <c r="L455" s="497">
        <f t="shared" si="45"/>
        <v>0</v>
      </c>
      <c r="M455" s="498">
        <f t="shared" si="50"/>
        <v>0</v>
      </c>
      <c r="N455" s="502">
        <f t="shared" si="46"/>
        <v>0</v>
      </c>
      <c r="O455" s="498"/>
      <c r="P455" s="497" t="str">
        <f>IF(O455="","Fixed",VLOOKUP(O455,'5.1.2 CPA Formulae'!$B$9:$E$19,2,FALSE))</f>
        <v>Fixed</v>
      </c>
    </row>
    <row r="456" spans="1:16" s="424" customFormat="1" ht="24.95" customHeight="1" x14ac:dyDescent="0.2">
      <c r="A456" s="496">
        <v>439</v>
      </c>
      <c r="B456" s="507" t="s">
        <v>793</v>
      </c>
      <c r="C456" s="501" t="s">
        <v>358</v>
      </c>
      <c r="D456" s="501">
        <v>1</v>
      </c>
      <c r="E456" s="498"/>
      <c r="F456" s="502">
        <f t="shared" si="47"/>
        <v>0</v>
      </c>
      <c r="G456" s="503" t="s">
        <v>211</v>
      </c>
      <c r="H456" s="504">
        <f>IF(G456&lt;&gt;"",VLOOKUP(G456,'5.1.4 Exchange Rates'!$C$23:$D$37,2,FALSE),"")</f>
        <v>1</v>
      </c>
      <c r="I456" s="498"/>
      <c r="J456" s="505">
        <f t="shared" si="48"/>
        <v>0</v>
      </c>
      <c r="K456" s="505">
        <f t="shared" si="49"/>
        <v>0</v>
      </c>
      <c r="L456" s="497">
        <f t="shared" si="45"/>
        <v>0</v>
      </c>
      <c r="M456" s="498">
        <f t="shared" si="50"/>
        <v>0</v>
      </c>
      <c r="N456" s="502">
        <f t="shared" si="46"/>
        <v>0</v>
      </c>
      <c r="O456" s="498"/>
      <c r="P456" s="497" t="str">
        <f>IF(O456="","Fixed",VLOOKUP(O456,'5.1.2 CPA Formulae'!$B$9:$E$19,2,FALSE))</f>
        <v>Fixed</v>
      </c>
    </row>
    <row r="457" spans="1:16" s="424" customFormat="1" ht="24.95" customHeight="1" x14ac:dyDescent="0.2">
      <c r="A457" s="496">
        <v>440</v>
      </c>
      <c r="B457" s="507" t="s">
        <v>794</v>
      </c>
      <c r="C457" s="501" t="s">
        <v>358</v>
      </c>
      <c r="D457" s="501">
        <v>1</v>
      </c>
      <c r="E457" s="498"/>
      <c r="F457" s="502">
        <f t="shared" si="47"/>
        <v>0</v>
      </c>
      <c r="G457" s="503" t="s">
        <v>211</v>
      </c>
      <c r="H457" s="504">
        <f>IF(G457&lt;&gt;"",VLOOKUP(G457,'5.1.4 Exchange Rates'!$C$23:$D$37,2,FALSE),"")</f>
        <v>1</v>
      </c>
      <c r="I457" s="498"/>
      <c r="J457" s="505">
        <f t="shared" si="48"/>
        <v>0</v>
      </c>
      <c r="K457" s="505">
        <f t="shared" si="49"/>
        <v>0</v>
      </c>
      <c r="L457" s="497">
        <f t="shared" si="45"/>
        <v>0</v>
      </c>
      <c r="M457" s="498">
        <f t="shared" si="50"/>
        <v>0</v>
      </c>
      <c r="N457" s="502">
        <f t="shared" si="46"/>
        <v>0</v>
      </c>
      <c r="O457" s="498"/>
      <c r="P457" s="497" t="str">
        <f>IF(O457="","Fixed",VLOOKUP(O457,'5.1.2 CPA Formulae'!$B$9:$E$19,2,FALSE))</f>
        <v>Fixed</v>
      </c>
    </row>
    <row r="458" spans="1:16" s="424" customFormat="1" ht="24.95" customHeight="1" x14ac:dyDescent="0.2">
      <c r="A458" s="496">
        <v>441</v>
      </c>
      <c r="B458" s="507" t="s">
        <v>795</v>
      </c>
      <c r="C458" s="501" t="s">
        <v>358</v>
      </c>
      <c r="D458" s="501">
        <v>1</v>
      </c>
      <c r="E458" s="498"/>
      <c r="F458" s="502">
        <f t="shared" si="47"/>
        <v>0</v>
      </c>
      <c r="G458" s="503" t="s">
        <v>211</v>
      </c>
      <c r="H458" s="504">
        <f>IF(G458&lt;&gt;"",VLOOKUP(G458,'5.1.4 Exchange Rates'!$C$23:$D$37,2,FALSE),"")</f>
        <v>1</v>
      </c>
      <c r="I458" s="498"/>
      <c r="J458" s="505">
        <f t="shared" si="48"/>
        <v>0</v>
      </c>
      <c r="K458" s="505">
        <f t="shared" si="49"/>
        <v>0</v>
      </c>
      <c r="L458" s="497">
        <f t="shared" si="45"/>
        <v>0</v>
      </c>
      <c r="M458" s="498">
        <f t="shared" si="50"/>
        <v>0</v>
      </c>
      <c r="N458" s="502">
        <f t="shared" si="46"/>
        <v>0</v>
      </c>
      <c r="O458" s="498"/>
      <c r="P458" s="497" t="str">
        <f>IF(O458="","Fixed",VLOOKUP(O458,'5.1.2 CPA Formulae'!$B$9:$E$19,2,FALSE))</f>
        <v>Fixed</v>
      </c>
    </row>
    <row r="459" spans="1:16" s="424" customFormat="1" ht="24.95" customHeight="1" x14ac:dyDescent="0.2">
      <c r="A459" s="496">
        <v>442</v>
      </c>
      <c r="B459" s="507" t="s">
        <v>796</v>
      </c>
      <c r="C459" s="501" t="s">
        <v>358</v>
      </c>
      <c r="D459" s="501">
        <v>1</v>
      </c>
      <c r="E459" s="498"/>
      <c r="F459" s="502">
        <f t="shared" si="47"/>
        <v>0</v>
      </c>
      <c r="G459" s="503" t="s">
        <v>211</v>
      </c>
      <c r="H459" s="504">
        <f>IF(G459&lt;&gt;"",VLOOKUP(G459,'5.1.4 Exchange Rates'!$C$23:$D$37,2,FALSE),"")</f>
        <v>1</v>
      </c>
      <c r="I459" s="498"/>
      <c r="J459" s="505">
        <f t="shared" si="48"/>
        <v>0</v>
      </c>
      <c r="K459" s="505">
        <f t="shared" si="49"/>
        <v>0</v>
      </c>
      <c r="L459" s="497">
        <f t="shared" si="45"/>
        <v>0</v>
      </c>
      <c r="M459" s="498">
        <f t="shared" si="50"/>
        <v>0</v>
      </c>
      <c r="N459" s="502">
        <f t="shared" si="46"/>
        <v>0</v>
      </c>
      <c r="O459" s="498"/>
      <c r="P459" s="497" t="str">
        <f>IF(O459="","Fixed",VLOOKUP(O459,'5.1.2 CPA Formulae'!$B$9:$E$19,2,FALSE))</f>
        <v>Fixed</v>
      </c>
    </row>
    <row r="460" spans="1:16" s="424" customFormat="1" ht="24.95" customHeight="1" x14ac:dyDescent="0.2">
      <c r="A460" s="496">
        <v>443</v>
      </c>
      <c r="B460" s="507" t="s">
        <v>797</v>
      </c>
      <c r="C460" s="501" t="s">
        <v>358</v>
      </c>
      <c r="D460" s="501">
        <v>1</v>
      </c>
      <c r="E460" s="498"/>
      <c r="F460" s="502">
        <f t="shared" si="47"/>
        <v>0</v>
      </c>
      <c r="G460" s="503" t="s">
        <v>211</v>
      </c>
      <c r="H460" s="504">
        <f>IF(G460&lt;&gt;"",VLOOKUP(G460,'5.1.4 Exchange Rates'!$C$23:$D$37,2,FALSE),"")</f>
        <v>1</v>
      </c>
      <c r="I460" s="498"/>
      <c r="J460" s="505">
        <f t="shared" si="48"/>
        <v>0</v>
      </c>
      <c r="K460" s="505">
        <f t="shared" si="49"/>
        <v>0</v>
      </c>
      <c r="L460" s="497">
        <f t="shared" si="45"/>
        <v>0</v>
      </c>
      <c r="M460" s="498">
        <f t="shared" si="50"/>
        <v>0</v>
      </c>
      <c r="N460" s="502">
        <f t="shared" si="46"/>
        <v>0</v>
      </c>
      <c r="O460" s="498"/>
      <c r="P460" s="497" t="str">
        <f>IF(O460="","Fixed",VLOOKUP(O460,'5.1.2 CPA Formulae'!$B$9:$E$19,2,FALSE))</f>
        <v>Fixed</v>
      </c>
    </row>
    <row r="461" spans="1:16" s="424" customFormat="1" ht="24.95" customHeight="1" x14ac:dyDescent="0.2">
      <c r="A461" s="496">
        <v>444</v>
      </c>
      <c r="B461" s="507" t="s">
        <v>798</v>
      </c>
      <c r="C461" s="501" t="s">
        <v>358</v>
      </c>
      <c r="D461" s="501">
        <v>1</v>
      </c>
      <c r="E461" s="498"/>
      <c r="F461" s="502">
        <f t="shared" si="47"/>
        <v>0</v>
      </c>
      <c r="G461" s="503" t="s">
        <v>211</v>
      </c>
      <c r="H461" s="504">
        <f>IF(G461&lt;&gt;"",VLOOKUP(G461,'5.1.4 Exchange Rates'!$C$23:$D$37,2,FALSE),"")</f>
        <v>1</v>
      </c>
      <c r="I461" s="498"/>
      <c r="J461" s="505">
        <f t="shared" si="48"/>
        <v>0</v>
      </c>
      <c r="K461" s="505">
        <f t="shared" si="49"/>
        <v>0</v>
      </c>
      <c r="L461" s="497">
        <f t="shared" si="45"/>
        <v>0</v>
      </c>
      <c r="M461" s="498">
        <f t="shared" si="50"/>
        <v>0</v>
      </c>
      <c r="N461" s="502">
        <f t="shared" si="46"/>
        <v>0</v>
      </c>
      <c r="O461" s="498"/>
      <c r="P461" s="497" t="str">
        <f>IF(O461="","Fixed",VLOOKUP(O461,'5.1.2 CPA Formulae'!$B$9:$E$19,2,FALSE))</f>
        <v>Fixed</v>
      </c>
    </row>
    <row r="462" spans="1:16" s="424" customFormat="1" ht="24.95" customHeight="1" x14ac:dyDescent="0.2">
      <c r="A462" s="496">
        <v>445</v>
      </c>
      <c r="B462" s="507" t="s">
        <v>799</v>
      </c>
      <c r="C462" s="501" t="s">
        <v>358</v>
      </c>
      <c r="D462" s="501">
        <v>1</v>
      </c>
      <c r="E462" s="498"/>
      <c r="F462" s="502">
        <f t="shared" si="47"/>
        <v>0</v>
      </c>
      <c r="G462" s="503" t="s">
        <v>211</v>
      </c>
      <c r="H462" s="504">
        <f>IF(G462&lt;&gt;"",VLOOKUP(G462,'5.1.4 Exchange Rates'!$C$23:$D$37,2,FALSE),"")</f>
        <v>1</v>
      </c>
      <c r="I462" s="498"/>
      <c r="J462" s="505">
        <f t="shared" si="48"/>
        <v>0</v>
      </c>
      <c r="K462" s="505">
        <f t="shared" si="49"/>
        <v>0</v>
      </c>
      <c r="L462" s="497">
        <f t="shared" si="45"/>
        <v>0</v>
      </c>
      <c r="M462" s="498">
        <f t="shared" si="50"/>
        <v>0</v>
      </c>
      <c r="N462" s="502">
        <f t="shared" si="46"/>
        <v>0</v>
      </c>
      <c r="O462" s="498"/>
      <c r="P462" s="497" t="str">
        <f>IF(O462="","Fixed",VLOOKUP(O462,'5.1.2 CPA Formulae'!$B$9:$E$19,2,FALSE))</f>
        <v>Fixed</v>
      </c>
    </row>
    <row r="463" spans="1:16" s="424" customFormat="1" ht="24.95" customHeight="1" x14ac:dyDescent="0.2">
      <c r="A463" s="496">
        <v>446</v>
      </c>
      <c r="B463" s="507" t="s">
        <v>800</v>
      </c>
      <c r="C463" s="501" t="s">
        <v>358</v>
      </c>
      <c r="D463" s="501">
        <v>1</v>
      </c>
      <c r="E463" s="498"/>
      <c r="F463" s="502">
        <f t="shared" si="47"/>
        <v>0</v>
      </c>
      <c r="G463" s="503" t="s">
        <v>211</v>
      </c>
      <c r="H463" s="504">
        <f>IF(G463&lt;&gt;"",VLOOKUP(G463,'5.1.4 Exchange Rates'!$C$23:$D$37,2,FALSE),"")</f>
        <v>1</v>
      </c>
      <c r="I463" s="498"/>
      <c r="J463" s="505">
        <f t="shared" si="48"/>
        <v>0</v>
      </c>
      <c r="K463" s="505">
        <f t="shared" si="49"/>
        <v>0</v>
      </c>
      <c r="L463" s="497">
        <f t="shared" si="45"/>
        <v>0</v>
      </c>
      <c r="M463" s="498">
        <f t="shared" si="50"/>
        <v>0</v>
      </c>
      <c r="N463" s="502">
        <f t="shared" si="46"/>
        <v>0</v>
      </c>
      <c r="O463" s="498"/>
      <c r="P463" s="497" t="str">
        <f>IF(O463="","Fixed",VLOOKUP(O463,'5.1.2 CPA Formulae'!$B$9:$E$19,2,FALSE))</f>
        <v>Fixed</v>
      </c>
    </row>
    <row r="464" spans="1:16" s="424" customFormat="1" ht="24.95" customHeight="1" x14ac:dyDescent="0.2">
      <c r="A464" s="496">
        <v>447</v>
      </c>
      <c r="B464" s="507" t="s">
        <v>801</v>
      </c>
      <c r="C464" s="501" t="s">
        <v>358</v>
      </c>
      <c r="D464" s="501">
        <v>1</v>
      </c>
      <c r="E464" s="498"/>
      <c r="F464" s="502">
        <f t="shared" si="47"/>
        <v>0</v>
      </c>
      <c r="G464" s="503" t="s">
        <v>211</v>
      </c>
      <c r="H464" s="504">
        <f>IF(G464&lt;&gt;"",VLOOKUP(G464,'5.1.4 Exchange Rates'!$C$23:$D$37,2,FALSE),"")</f>
        <v>1</v>
      </c>
      <c r="I464" s="498"/>
      <c r="J464" s="505">
        <f t="shared" si="48"/>
        <v>0</v>
      </c>
      <c r="K464" s="505">
        <f t="shared" si="49"/>
        <v>0</v>
      </c>
      <c r="L464" s="497">
        <f t="shared" si="45"/>
        <v>0</v>
      </c>
      <c r="M464" s="498">
        <f t="shared" si="50"/>
        <v>0</v>
      </c>
      <c r="N464" s="502">
        <f t="shared" si="46"/>
        <v>0</v>
      </c>
      <c r="O464" s="498"/>
      <c r="P464" s="497" t="str">
        <f>IF(O464="","Fixed",VLOOKUP(O464,'5.1.2 CPA Formulae'!$B$9:$E$19,2,FALSE))</f>
        <v>Fixed</v>
      </c>
    </row>
    <row r="465" spans="1:16" s="424" customFormat="1" ht="24.95" customHeight="1" x14ac:dyDescent="0.2">
      <c r="A465" s="496">
        <v>448</v>
      </c>
      <c r="B465" s="507" t="s">
        <v>802</v>
      </c>
      <c r="C465" s="501" t="s">
        <v>358</v>
      </c>
      <c r="D465" s="501">
        <v>1</v>
      </c>
      <c r="E465" s="498"/>
      <c r="F465" s="502">
        <f t="shared" si="47"/>
        <v>0</v>
      </c>
      <c r="G465" s="503" t="s">
        <v>211</v>
      </c>
      <c r="H465" s="504">
        <f>IF(G465&lt;&gt;"",VLOOKUP(G465,'5.1.4 Exchange Rates'!$C$23:$D$37,2,FALSE),"")</f>
        <v>1</v>
      </c>
      <c r="I465" s="498"/>
      <c r="J465" s="505">
        <f t="shared" si="48"/>
        <v>0</v>
      </c>
      <c r="K465" s="505">
        <f t="shared" si="49"/>
        <v>0</v>
      </c>
      <c r="L465" s="497">
        <f t="shared" si="45"/>
        <v>0</v>
      </c>
      <c r="M465" s="498">
        <f t="shared" si="50"/>
        <v>0</v>
      </c>
      <c r="N465" s="502">
        <f t="shared" si="46"/>
        <v>0</v>
      </c>
      <c r="O465" s="498"/>
      <c r="P465" s="497" t="str">
        <f>IF(O465="","Fixed",VLOOKUP(O465,'5.1.2 CPA Formulae'!$B$9:$E$19,2,FALSE))</f>
        <v>Fixed</v>
      </c>
    </row>
    <row r="466" spans="1:16" s="424" customFormat="1" ht="24.95" customHeight="1" x14ac:dyDescent="0.2">
      <c r="A466" s="496">
        <v>449</v>
      </c>
      <c r="B466" s="507" t="s">
        <v>803</v>
      </c>
      <c r="C466" s="501" t="s">
        <v>358</v>
      </c>
      <c r="D466" s="501">
        <v>1</v>
      </c>
      <c r="E466" s="498"/>
      <c r="F466" s="502">
        <f t="shared" si="47"/>
        <v>0</v>
      </c>
      <c r="G466" s="503" t="s">
        <v>211</v>
      </c>
      <c r="H466" s="504">
        <f>IF(G466&lt;&gt;"",VLOOKUP(G466,'5.1.4 Exchange Rates'!$C$23:$D$37,2,FALSE),"")</f>
        <v>1</v>
      </c>
      <c r="I466" s="498"/>
      <c r="J466" s="505">
        <f t="shared" si="48"/>
        <v>0</v>
      </c>
      <c r="K466" s="505">
        <f t="shared" si="49"/>
        <v>0</v>
      </c>
      <c r="L466" s="497">
        <f t="shared" si="45"/>
        <v>0</v>
      </c>
      <c r="M466" s="498">
        <f t="shared" si="50"/>
        <v>0</v>
      </c>
      <c r="N466" s="502">
        <f t="shared" si="46"/>
        <v>0</v>
      </c>
      <c r="O466" s="498"/>
      <c r="P466" s="497" t="str">
        <f>IF(O466="","Fixed",VLOOKUP(O466,'5.1.2 CPA Formulae'!$B$9:$E$19,2,FALSE))</f>
        <v>Fixed</v>
      </c>
    </row>
    <row r="467" spans="1:16" s="424" customFormat="1" ht="24.95" customHeight="1" x14ac:dyDescent="0.2">
      <c r="A467" s="496">
        <v>450</v>
      </c>
      <c r="B467" s="507" t="s">
        <v>804</v>
      </c>
      <c r="C467" s="501" t="s">
        <v>358</v>
      </c>
      <c r="D467" s="501">
        <v>1</v>
      </c>
      <c r="E467" s="498"/>
      <c r="F467" s="502">
        <f t="shared" si="47"/>
        <v>0</v>
      </c>
      <c r="G467" s="503" t="s">
        <v>211</v>
      </c>
      <c r="H467" s="504">
        <f>IF(G467&lt;&gt;"",VLOOKUP(G467,'5.1.4 Exchange Rates'!$C$23:$D$37,2,FALSE),"")</f>
        <v>1</v>
      </c>
      <c r="I467" s="498"/>
      <c r="J467" s="505">
        <f t="shared" si="48"/>
        <v>0</v>
      </c>
      <c r="K467" s="505">
        <f t="shared" si="49"/>
        <v>0</v>
      </c>
      <c r="L467" s="497">
        <f t="shared" si="45"/>
        <v>0</v>
      </c>
      <c r="M467" s="498">
        <f t="shared" si="50"/>
        <v>0</v>
      </c>
      <c r="N467" s="502">
        <f t="shared" si="46"/>
        <v>0</v>
      </c>
      <c r="O467" s="498"/>
      <c r="P467" s="497" t="str">
        <f>IF(O467="","Fixed",VLOOKUP(O467,'5.1.2 CPA Formulae'!$B$9:$E$19,2,FALSE))</f>
        <v>Fixed</v>
      </c>
    </row>
    <row r="468" spans="1:16" s="424" customFormat="1" ht="24.95" customHeight="1" x14ac:dyDescent="0.2">
      <c r="A468" s="496">
        <v>451</v>
      </c>
      <c r="B468" s="507" t="s">
        <v>805</v>
      </c>
      <c r="C468" s="501" t="s">
        <v>358</v>
      </c>
      <c r="D468" s="501">
        <v>1</v>
      </c>
      <c r="E468" s="498"/>
      <c r="F468" s="502">
        <f t="shared" si="47"/>
        <v>0</v>
      </c>
      <c r="G468" s="503" t="s">
        <v>211</v>
      </c>
      <c r="H468" s="504">
        <f>IF(G468&lt;&gt;"",VLOOKUP(G468,'5.1.4 Exchange Rates'!$C$23:$D$37,2,FALSE),"")</f>
        <v>1</v>
      </c>
      <c r="I468" s="498"/>
      <c r="J468" s="505">
        <f t="shared" si="48"/>
        <v>0</v>
      </c>
      <c r="K468" s="505">
        <f t="shared" si="49"/>
        <v>0</v>
      </c>
      <c r="L468" s="497">
        <f t="shared" si="45"/>
        <v>0</v>
      </c>
      <c r="M468" s="498">
        <f t="shared" si="50"/>
        <v>0</v>
      </c>
      <c r="N468" s="502">
        <f t="shared" si="46"/>
        <v>0</v>
      </c>
      <c r="O468" s="498"/>
      <c r="P468" s="497" t="str">
        <f>IF(O468="","Fixed",VLOOKUP(O468,'5.1.2 CPA Formulae'!$B$9:$E$19,2,FALSE))</f>
        <v>Fixed</v>
      </c>
    </row>
    <row r="469" spans="1:16" s="424" customFormat="1" ht="24.95" customHeight="1" x14ac:dyDescent="0.2">
      <c r="A469" s="496">
        <v>452</v>
      </c>
      <c r="B469" s="507" t="s">
        <v>806</v>
      </c>
      <c r="C469" s="501" t="s">
        <v>358</v>
      </c>
      <c r="D469" s="501">
        <v>1</v>
      </c>
      <c r="E469" s="498"/>
      <c r="F469" s="502">
        <f t="shared" si="47"/>
        <v>0</v>
      </c>
      <c r="G469" s="503" t="s">
        <v>211</v>
      </c>
      <c r="H469" s="504">
        <f>IF(G469&lt;&gt;"",VLOOKUP(G469,'5.1.4 Exchange Rates'!$C$23:$D$37,2,FALSE),"")</f>
        <v>1</v>
      </c>
      <c r="I469" s="498"/>
      <c r="J469" s="505">
        <f t="shared" si="48"/>
        <v>0</v>
      </c>
      <c r="K469" s="505">
        <f t="shared" si="49"/>
        <v>0</v>
      </c>
      <c r="L469" s="497">
        <f t="shared" si="45"/>
        <v>0</v>
      </c>
      <c r="M469" s="498">
        <f t="shared" si="50"/>
        <v>0</v>
      </c>
      <c r="N469" s="502">
        <f t="shared" si="46"/>
        <v>0</v>
      </c>
      <c r="O469" s="498"/>
      <c r="P469" s="497" t="str">
        <f>IF(O469="","Fixed",VLOOKUP(O469,'5.1.2 CPA Formulae'!$B$9:$E$19,2,FALSE))</f>
        <v>Fixed</v>
      </c>
    </row>
    <row r="470" spans="1:16" s="424" customFormat="1" ht="24.95" customHeight="1" x14ac:dyDescent="0.2">
      <c r="A470" s="496">
        <v>453</v>
      </c>
      <c r="B470" s="507" t="s">
        <v>807</v>
      </c>
      <c r="C470" s="501" t="s">
        <v>358</v>
      </c>
      <c r="D470" s="501">
        <v>1</v>
      </c>
      <c r="E470" s="498"/>
      <c r="F470" s="502">
        <f t="shared" si="47"/>
        <v>0</v>
      </c>
      <c r="G470" s="503" t="s">
        <v>211</v>
      </c>
      <c r="H470" s="504">
        <f>IF(G470&lt;&gt;"",VLOOKUP(G470,'5.1.4 Exchange Rates'!$C$23:$D$37,2,FALSE),"")</f>
        <v>1</v>
      </c>
      <c r="I470" s="498"/>
      <c r="J470" s="505">
        <f t="shared" si="48"/>
        <v>0</v>
      </c>
      <c r="K470" s="505">
        <f t="shared" si="49"/>
        <v>0</v>
      </c>
      <c r="L470" s="497">
        <f t="shared" si="45"/>
        <v>0</v>
      </c>
      <c r="M470" s="498">
        <f t="shared" si="50"/>
        <v>0</v>
      </c>
      <c r="N470" s="502">
        <f t="shared" si="46"/>
        <v>0</v>
      </c>
      <c r="O470" s="498"/>
      <c r="P470" s="497" t="str">
        <f>IF(O470="","Fixed",VLOOKUP(O470,'5.1.2 CPA Formulae'!$B$9:$E$19,2,FALSE))</f>
        <v>Fixed</v>
      </c>
    </row>
    <row r="471" spans="1:16" s="424" customFormat="1" ht="24.95" customHeight="1" x14ac:dyDescent="0.2">
      <c r="A471" s="496">
        <v>454</v>
      </c>
      <c r="B471" s="507" t="s">
        <v>808</v>
      </c>
      <c r="C471" s="501" t="s">
        <v>358</v>
      </c>
      <c r="D471" s="501">
        <v>1</v>
      </c>
      <c r="E471" s="498"/>
      <c r="F471" s="502">
        <f t="shared" si="47"/>
        <v>0</v>
      </c>
      <c r="G471" s="503" t="s">
        <v>211</v>
      </c>
      <c r="H471" s="504">
        <f>IF(G471&lt;&gt;"",VLOOKUP(G471,'5.1.4 Exchange Rates'!$C$23:$D$37,2,FALSE),"")</f>
        <v>1</v>
      </c>
      <c r="I471" s="498"/>
      <c r="J471" s="505">
        <f t="shared" si="48"/>
        <v>0</v>
      </c>
      <c r="K471" s="505">
        <f t="shared" si="49"/>
        <v>0</v>
      </c>
      <c r="L471" s="497">
        <f t="shared" si="45"/>
        <v>0</v>
      </c>
      <c r="M471" s="498">
        <f t="shared" si="50"/>
        <v>0</v>
      </c>
      <c r="N471" s="502">
        <f t="shared" si="46"/>
        <v>0</v>
      </c>
      <c r="O471" s="498"/>
      <c r="P471" s="497" t="str">
        <f>IF(O471="","Fixed",VLOOKUP(O471,'5.1.2 CPA Formulae'!$B$9:$E$19,2,FALSE))</f>
        <v>Fixed</v>
      </c>
    </row>
    <row r="472" spans="1:16" s="424" customFormat="1" ht="24.95" customHeight="1" x14ac:dyDescent="0.2">
      <c r="A472" s="496">
        <v>455</v>
      </c>
      <c r="B472" s="507" t="s">
        <v>809</v>
      </c>
      <c r="C472" s="501" t="s">
        <v>358</v>
      </c>
      <c r="D472" s="501">
        <v>1</v>
      </c>
      <c r="E472" s="498"/>
      <c r="F472" s="502">
        <f t="shared" si="47"/>
        <v>0</v>
      </c>
      <c r="G472" s="503" t="s">
        <v>211</v>
      </c>
      <c r="H472" s="504">
        <f>IF(G472&lt;&gt;"",VLOOKUP(G472,'5.1.4 Exchange Rates'!$C$23:$D$37,2,FALSE),"")</f>
        <v>1</v>
      </c>
      <c r="I472" s="498"/>
      <c r="J472" s="505">
        <f t="shared" si="48"/>
        <v>0</v>
      </c>
      <c r="K472" s="505">
        <f t="shared" si="49"/>
        <v>0</v>
      </c>
      <c r="L472" s="497">
        <f t="shared" si="45"/>
        <v>0</v>
      </c>
      <c r="M472" s="498">
        <f t="shared" si="50"/>
        <v>0</v>
      </c>
      <c r="N472" s="502">
        <f t="shared" si="46"/>
        <v>0</v>
      </c>
      <c r="O472" s="498"/>
      <c r="P472" s="497" t="str">
        <f>IF(O472="","Fixed",VLOOKUP(O472,'5.1.2 CPA Formulae'!$B$9:$E$19,2,FALSE))</f>
        <v>Fixed</v>
      </c>
    </row>
    <row r="473" spans="1:16" s="424" customFormat="1" ht="24.95" customHeight="1" x14ac:dyDescent="0.2">
      <c r="A473" s="496">
        <v>456</v>
      </c>
      <c r="B473" s="507" t="s">
        <v>810</v>
      </c>
      <c r="C473" s="501" t="s">
        <v>358</v>
      </c>
      <c r="D473" s="501">
        <v>1</v>
      </c>
      <c r="E473" s="498"/>
      <c r="F473" s="502">
        <f t="shared" si="47"/>
        <v>0</v>
      </c>
      <c r="G473" s="503" t="s">
        <v>211</v>
      </c>
      <c r="H473" s="504">
        <f>IF(G473&lt;&gt;"",VLOOKUP(G473,'5.1.4 Exchange Rates'!$C$23:$D$37,2,FALSE),"")</f>
        <v>1</v>
      </c>
      <c r="I473" s="498"/>
      <c r="J473" s="505">
        <f t="shared" si="48"/>
        <v>0</v>
      </c>
      <c r="K473" s="505">
        <f t="shared" si="49"/>
        <v>0</v>
      </c>
      <c r="L473" s="497">
        <f t="shared" si="45"/>
        <v>0</v>
      </c>
      <c r="M473" s="498">
        <f t="shared" si="50"/>
        <v>0</v>
      </c>
      <c r="N473" s="502">
        <f t="shared" si="46"/>
        <v>0</v>
      </c>
      <c r="O473" s="498"/>
      <c r="P473" s="497" t="str">
        <f>IF(O473="","Fixed",VLOOKUP(O473,'5.1.2 CPA Formulae'!$B$9:$E$19,2,FALSE))</f>
        <v>Fixed</v>
      </c>
    </row>
    <row r="474" spans="1:16" s="424" customFormat="1" ht="24.95" customHeight="1" x14ac:dyDescent="0.2">
      <c r="A474" s="496">
        <v>457</v>
      </c>
      <c r="B474" s="507" t="s">
        <v>811</v>
      </c>
      <c r="C474" s="501" t="s">
        <v>358</v>
      </c>
      <c r="D474" s="501">
        <v>1</v>
      </c>
      <c r="E474" s="498"/>
      <c r="F474" s="502">
        <f t="shared" si="47"/>
        <v>0</v>
      </c>
      <c r="G474" s="503" t="s">
        <v>211</v>
      </c>
      <c r="H474" s="504">
        <f>IF(G474&lt;&gt;"",VLOOKUP(G474,'5.1.4 Exchange Rates'!$C$23:$D$37,2,FALSE),"")</f>
        <v>1</v>
      </c>
      <c r="I474" s="498"/>
      <c r="J474" s="505">
        <f t="shared" si="48"/>
        <v>0</v>
      </c>
      <c r="K474" s="505">
        <f t="shared" si="49"/>
        <v>0</v>
      </c>
      <c r="L474" s="497">
        <f t="shared" si="45"/>
        <v>0</v>
      </c>
      <c r="M474" s="498">
        <f t="shared" si="50"/>
        <v>0</v>
      </c>
      <c r="N474" s="502">
        <f t="shared" si="46"/>
        <v>0</v>
      </c>
      <c r="O474" s="498"/>
      <c r="P474" s="497" t="str">
        <f>IF(O474="","Fixed",VLOOKUP(O474,'5.1.2 CPA Formulae'!$B$9:$E$19,2,FALSE))</f>
        <v>Fixed</v>
      </c>
    </row>
    <row r="475" spans="1:16" s="424" customFormat="1" ht="24.95" customHeight="1" x14ac:dyDescent="0.2">
      <c r="A475" s="496">
        <v>458</v>
      </c>
      <c r="B475" s="507" t="s">
        <v>812</v>
      </c>
      <c r="C475" s="501" t="s">
        <v>358</v>
      </c>
      <c r="D475" s="501">
        <v>1</v>
      </c>
      <c r="E475" s="498"/>
      <c r="F475" s="502">
        <f t="shared" si="47"/>
        <v>0</v>
      </c>
      <c r="G475" s="503" t="s">
        <v>211</v>
      </c>
      <c r="H475" s="504">
        <f>IF(G475&lt;&gt;"",VLOOKUP(G475,'5.1.4 Exchange Rates'!$C$23:$D$37,2,FALSE),"")</f>
        <v>1</v>
      </c>
      <c r="I475" s="498"/>
      <c r="J475" s="505">
        <f t="shared" si="48"/>
        <v>0</v>
      </c>
      <c r="K475" s="505">
        <f t="shared" si="49"/>
        <v>0</v>
      </c>
      <c r="L475" s="497">
        <f t="shared" si="45"/>
        <v>0</v>
      </c>
      <c r="M475" s="498">
        <f t="shared" si="50"/>
        <v>0</v>
      </c>
      <c r="N475" s="502">
        <f t="shared" si="46"/>
        <v>0</v>
      </c>
      <c r="O475" s="498"/>
      <c r="P475" s="497" t="str">
        <f>IF(O475="","Fixed",VLOOKUP(O475,'5.1.2 CPA Formulae'!$B$9:$E$19,2,FALSE))</f>
        <v>Fixed</v>
      </c>
    </row>
    <row r="476" spans="1:16" s="424" customFormat="1" ht="24.95" customHeight="1" x14ac:dyDescent="0.2">
      <c r="A476" s="496">
        <v>459</v>
      </c>
      <c r="B476" s="507" t="s">
        <v>813</v>
      </c>
      <c r="C476" s="501" t="s">
        <v>358</v>
      </c>
      <c r="D476" s="501">
        <v>1</v>
      </c>
      <c r="E476" s="498"/>
      <c r="F476" s="502">
        <f t="shared" si="47"/>
        <v>0</v>
      </c>
      <c r="G476" s="503" t="s">
        <v>211</v>
      </c>
      <c r="H476" s="504">
        <f>IF(G476&lt;&gt;"",VLOOKUP(G476,'5.1.4 Exchange Rates'!$C$23:$D$37,2,FALSE),"")</f>
        <v>1</v>
      </c>
      <c r="I476" s="498"/>
      <c r="J476" s="505">
        <f t="shared" si="48"/>
        <v>0</v>
      </c>
      <c r="K476" s="505">
        <f t="shared" si="49"/>
        <v>0</v>
      </c>
      <c r="L476" s="497">
        <f t="shared" si="45"/>
        <v>0</v>
      </c>
      <c r="M476" s="498">
        <f t="shared" si="50"/>
        <v>0</v>
      </c>
      <c r="N476" s="502">
        <f t="shared" si="46"/>
        <v>0</v>
      </c>
      <c r="O476" s="498"/>
      <c r="P476" s="497" t="str">
        <f>IF(O476="","Fixed",VLOOKUP(O476,'5.1.2 CPA Formulae'!$B$9:$E$19,2,FALSE))</f>
        <v>Fixed</v>
      </c>
    </row>
    <row r="477" spans="1:16" s="424" customFormat="1" ht="24.95" customHeight="1" x14ac:dyDescent="0.2">
      <c r="A477" s="496">
        <v>460</v>
      </c>
      <c r="B477" s="507" t="s">
        <v>814</v>
      </c>
      <c r="C477" s="501" t="s">
        <v>358</v>
      </c>
      <c r="D477" s="501">
        <v>1</v>
      </c>
      <c r="E477" s="498"/>
      <c r="F477" s="502">
        <f t="shared" si="47"/>
        <v>0</v>
      </c>
      <c r="G477" s="503" t="s">
        <v>211</v>
      </c>
      <c r="H477" s="504">
        <f>IF(G477&lt;&gt;"",VLOOKUP(G477,'5.1.4 Exchange Rates'!$C$23:$D$37,2,FALSE),"")</f>
        <v>1</v>
      </c>
      <c r="I477" s="498"/>
      <c r="J477" s="505">
        <f t="shared" si="48"/>
        <v>0</v>
      </c>
      <c r="K477" s="505">
        <f t="shared" si="49"/>
        <v>0</v>
      </c>
      <c r="L477" s="497">
        <f t="shared" si="45"/>
        <v>0</v>
      </c>
      <c r="M477" s="498">
        <f t="shared" si="50"/>
        <v>0</v>
      </c>
      <c r="N477" s="502">
        <f t="shared" si="46"/>
        <v>0</v>
      </c>
      <c r="O477" s="498"/>
      <c r="P477" s="497" t="str">
        <f>IF(O477="","Fixed",VLOOKUP(O477,'5.1.2 CPA Formulae'!$B$9:$E$19,2,FALSE))</f>
        <v>Fixed</v>
      </c>
    </row>
    <row r="478" spans="1:16" s="424" customFormat="1" ht="24.95" customHeight="1" x14ac:dyDescent="0.2">
      <c r="A478" s="496">
        <v>461</v>
      </c>
      <c r="B478" s="507" t="s">
        <v>815</v>
      </c>
      <c r="C478" s="501" t="s">
        <v>358</v>
      </c>
      <c r="D478" s="501">
        <v>1</v>
      </c>
      <c r="E478" s="498"/>
      <c r="F478" s="502">
        <f t="shared" si="47"/>
        <v>0</v>
      </c>
      <c r="G478" s="503" t="s">
        <v>211</v>
      </c>
      <c r="H478" s="504">
        <f>IF(G478&lt;&gt;"",VLOOKUP(G478,'5.1.4 Exchange Rates'!$C$23:$D$37,2,FALSE),"")</f>
        <v>1</v>
      </c>
      <c r="I478" s="498"/>
      <c r="J478" s="505">
        <f t="shared" si="48"/>
        <v>0</v>
      </c>
      <c r="K478" s="505">
        <f t="shared" si="49"/>
        <v>0</v>
      </c>
      <c r="L478" s="497">
        <f t="shared" si="45"/>
        <v>0</v>
      </c>
      <c r="M478" s="498">
        <f t="shared" si="50"/>
        <v>0</v>
      </c>
      <c r="N478" s="502">
        <f t="shared" si="46"/>
        <v>0</v>
      </c>
      <c r="O478" s="498"/>
      <c r="P478" s="497" t="str">
        <f>IF(O478="","Fixed",VLOOKUP(O478,'5.1.2 CPA Formulae'!$B$9:$E$19,2,FALSE))</f>
        <v>Fixed</v>
      </c>
    </row>
    <row r="479" spans="1:16" s="424" customFormat="1" ht="24.95" customHeight="1" x14ac:dyDescent="0.2">
      <c r="A479" s="496">
        <v>462</v>
      </c>
      <c r="B479" s="507" t="s">
        <v>816</v>
      </c>
      <c r="C479" s="501" t="s">
        <v>358</v>
      </c>
      <c r="D479" s="501">
        <v>1</v>
      </c>
      <c r="E479" s="498"/>
      <c r="F479" s="502">
        <f t="shared" si="47"/>
        <v>0</v>
      </c>
      <c r="G479" s="503" t="s">
        <v>211</v>
      </c>
      <c r="H479" s="504">
        <f>IF(G479&lt;&gt;"",VLOOKUP(G479,'5.1.4 Exchange Rates'!$C$23:$D$37,2,FALSE),"")</f>
        <v>1</v>
      </c>
      <c r="I479" s="498"/>
      <c r="J479" s="505">
        <f t="shared" si="48"/>
        <v>0</v>
      </c>
      <c r="K479" s="505">
        <f t="shared" si="49"/>
        <v>0</v>
      </c>
      <c r="L479" s="497">
        <f t="shared" si="45"/>
        <v>0</v>
      </c>
      <c r="M479" s="498">
        <f t="shared" si="50"/>
        <v>0</v>
      </c>
      <c r="N479" s="502">
        <f t="shared" si="46"/>
        <v>0</v>
      </c>
      <c r="O479" s="498"/>
      <c r="P479" s="497" t="str">
        <f>IF(O479="","Fixed",VLOOKUP(O479,'5.1.2 CPA Formulae'!$B$9:$E$19,2,FALSE))</f>
        <v>Fixed</v>
      </c>
    </row>
    <row r="480" spans="1:16" s="424" customFormat="1" ht="24.95" customHeight="1" x14ac:dyDescent="0.2">
      <c r="A480" s="496">
        <v>463</v>
      </c>
      <c r="B480" s="507" t="s">
        <v>817</v>
      </c>
      <c r="C480" s="501" t="s">
        <v>358</v>
      </c>
      <c r="D480" s="501">
        <v>1</v>
      </c>
      <c r="E480" s="498"/>
      <c r="F480" s="502">
        <f t="shared" si="47"/>
        <v>0</v>
      </c>
      <c r="G480" s="503" t="s">
        <v>211</v>
      </c>
      <c r="H480" s="504">
        <f>IF(G480&lt;&gt;"",VLOOKUP(G480,'5.1.4 Exchange Rates'!$C$23:$D$37,2,FALSE),"")</f>
        <v>1</v>
      </c>
      <c r="I480" s="498"/>
      <c r="J480" s="505">
        <f t="shared" si="48"/>
        <v>0</v>
      </c>
      <c r="K480" s="505">
        <f t="shared" si="49"/>
        <v>0</v>
      </c>
      <c r="L480" s="497">
        <f t="shared" si="45"/>
        <v>0</v>
      </c>
      <c r="M480" s="498">
        <f t="shared" si="50"/>
        <v>0</v>
      </c>
      <c r="N480" s="502">
        <f t="shared" si="46"/>
        <v>0</v>
      </c>
      <c r="O480" s="498"/>
      <c r="P480" s="497" t="str">
        <f>IF(O480="","Fixed",VLOOKUP(O480,'5.1.2 CPA Formulae'!$B$9:$E$19,2,FALSE))</f>
        <v>Fixed</v>
      </c>
    </row>
    <row r="481" spans="1:16" s="424" customFormat="1" ht="24.95" customHeight="1" x14ac:dyDescent="0.2">
      <c r="A481" s="496">
        <v>464</v>
      </c>
      <c r="B481" s="507" t="s">
        <v>818</v>
      </c>
      <c r="C481" s="501" t="s">
        <v>358</v>
      </c>
      <c r="D481" s="501">
        <v>1</v>
      </c>
      <c r="E481" s="498"/>
      <c r="F481" s="502">
        <f t="shared" si="47"/>
        <v>0</v>
      </c>
      <c r="G481" s="503" t="s">
        <v>211</v>
      </c>
      <c r="H481" s="504">
        <f>IF(G481&lt;&gt;"",VLOOKUP(G481,'5.1.4 Exchange Rates'!$C$23:$D$37,2,FALSE),"")</f>
        <v>1</v>
      </c>
      <c r="I481" s="498"/>
      <c r="J481" s="505">
        <f t="shared" si="48"/>
        <v>0</v>
      </c>
      <c r="K481" s="505">
        <f t="shared" si="49"/>
        <v>0</v>
      </c>
      <c r="L481" s="497">
        <f t="shared" si="45"/>
        <v>0</v>
      </c>
      <c r="M481" s="498">
        <f t="shared" si="50"/>
        <v>0</v>
      </c>
      <c r="N481" s="502">
        <f t="shared" si="46"/>
        <v>0</v>
      </c>
      <c r="O481" s="498"/>
      <c r="P481" s="497" t="str">
        <f>IF(O481="","Fixed",VLOOKUP(O481,'5.1.2 CPA Formulae'!$B$9:$E$19,2,FALSE))</f>
        <v>Fixed</v>
      </c>
    </row>
    <row r="482" spans="1:16" s="424" customFormat="1" ht="24.95" customHeight="1" x14ac:dyDescent="0.2">
      <c r="A482" s="496">
        <v>465</v>
      </c>
      <c r="B482" s="507" t="s">
        <v>819</v>
      </c>
      <c r="C482" s="501" t="s">
        <v>358</v>
      </c>
      <c r="D482" s="501">
        <v>1</v>
      </c>
      <c r="E482" s="498"/>
      <c r="F482" s="502">
        <f t="shared" si="47"/>
        <v>0</v>
      </c>
      <c r="G482" s="503" t="s">
        <v>211</v>
      </c>
      <c r="H482" s="504">
        <f>IF(G482&lt;&gt;"",VLOOKUP(G482,'5.1.4 Exchange Rates'!$C$23:$D$37,2,FALSE),"")</f>
        <v>1</v>
      </c>
      <c r="I482" s="498"/>
      <c r="J482" s="505">
        <f t="shared" si="48"/>
        <v>0</v>
      </c>
      <c r="K482" s="505">
        <f t="shared" si="49"/>
        <v>0</v>
      </c>
      <c r="L482" s="497">
        <f t="shared" si="45"/>
        <v>0</v>
      </c>
      <c r="M482" s="498">
        <f t="shared" si="50"/>
        <v>0</v>
      </c>
      <c r="N482" s="502">
        <f t="shared" si="46"/>
        <v>0</v>
      </c>
      <c r="O482" s="498"/>
      <c r="P482" s="497" t="str">
        <f>IF(O482="","Fixed",VLOOKUP(O482,'5.1.2 CPA Formulae'!$B$9:$E$19,2,FALSE))</f>
        <v>Fixed</v>
      </c>
    </row>
    <row r="483" spans="1:16" s="424" customFormat="1" ht="24.95" customHeight="1" x14ac:dyDescent="0.2">
      <c r="A483" s="496">
        <v>466</v>
      </c>
      <c r="B483" s="507" t="s">
        <v>820</v>
      </c>
      <c r="C483" s="501" t="s">
        <v>358</v>
      </c>
      <c r="D483" s="501">
        <v>1</v>
      </c>
      <c r="E483" s="498"/>
      <c r="F483" s="502">
        <f t="shared" si="47"/>
        <v>0</v>
      </c>
      <c r="G483" s="503" t="s">
        <v>211</v>
      </c>
      <c r="H483" s="504">
        <f>IF(G483&lt;&gt;"",VLOOKUP(G483,'5.1.4 Exchange Rates'!$C$23:$D$37,2,FALSE),"")</f>
        <v>1</v>
      </c>
      <c r="I483" s="498"/>
      <c r="J483" s="505">
        <f t="shared" si="48"/>
        <v>0</v>
      </c>
      <c r="K483" s="505">
        <f t="shared" si="49"/>
        <v>0</v>
      </c>
      <c r="L483" s="497">
        <f t="shared" si="45"/>
        <v>0</v>
      </c>
      <c r="M483" s="498">
        <f t="shared" si="50"/>
        <v>0</v>
      </c>
      <c r="N483" s="502">
        <f t="shared" si="46"/>
        <v>0</v>
      </c>
      <c r="O483" s="498"/>
      <c r="P483" s="497" t="str">
        <f>IF(O483="","Fixed",VLOOKUP(O483,'5.1.2 CPA Formulae'!$B$9:$E$19,2,FALSE))</f>
        <v>Fixed</v>
      </c>
    </row>
    <row r="484" spans="1:16" s="424" customFormat="1" ht="24.95" customHeight="1" x14ac:dyDescent="0.2">
      <c r="A484" s="496">
        <v>467</v>
      </c>
      <c r="B484" s="507" t="s">
        <v>821</v>
      </c>
      <c r="C484" s="501" t="s">
        <v>358</v>
      </c>
      <c r="D484" s="501">
        <v>1</v>
      </c>
      <c r="E484" s="498"/>
      <c r="F484" s="502">
        <f t="shared" si="47"/>
        <v>0</v>
      </c>
      <c r="G484" s="503" t="s">
        <v>211</v>
      </c>
      <c r="H484" s="504">
        <f>IF(G484&lt;&gt;"",VLOOKUP(G484,'5.1.4 Exchange Rates'!$C$23:$D$37,2,FALSE),"")</f>
        <v>1</v>
      </c>
      <c r="I484" s="498"/>
      <c r="J484" s="505">
        <f t="shared" si="48"/>
        <v>0</v>
      </c>
      <c r="K484" s="505">
        <f t="shared" si="49"/>
        <v>0</v>
      </c>
      <c r="L484" s="497">
        <f t="shared" si="45"/>
        <v>0</v>
      </c>
      <c r="M484" s="498">
        <f t="shared" si="50"/>
        <v>0</v>
      </c>
      <c r="N484" s="502">
        <f t="shared" si="46"/>
        <v>0</v>
      </c>
      <c r="O484" s="498"/>
      <c r="P484" s="497" t="str">
        <f>IF(O484="","Fixed",VLOOKUP(O484,'5.1.2 CPA Formulae'!$B$9:$E$19,2,FALSE))</f>
        <v>Fixed</v>
      </c>
    </row>
    <row r="485" spans="1:16" s="424" customFormat="1" ht="24.95" customHeight="1" x14ac:dyDescent="0.2">
      <c r="A485" s="496">
        <v>468</v>
      </c>
      <c r="B485" s="507" t="s">
        <v>822</v>
      </c>
      <c r="C485" s="501" t="s">
        <v>358</v>
      </c>
      <c r="D485" s="501">
        <v>1</v>
      </c>
      <c r="E485" s="498"/>
      <c r="F485" s="502">
        <f t="shared" si="47"/>
        <v>0</v>
      </c>
      <c r="G485" s="503" t="s">
        <v>211</v>
      </c>
      <c r="H485" s="504">
        <f>IF(G485&lt;&gt;"",VLOOKUP(G485,'5.1.4 Exchange Rates'!$C$23:$D$37,2,FALSE),"")</f>
        <v>1</v>
      </c>
      <c r="I485" s="498"/>
      <c r="J485" s="505">
        <f t="shared" si="48"/>
        <v>0</v>
      </c>
      <c r="K485" s="505">
        <f t="shared" si="49"/>
        <v>0</v>
      </c>
      <c r="L485" s="497">
        <f t="shared" si="45"/>
        <v>0</v>
      </c>
      <c r="M485" s="498">
        <f t="shared" si="50"/>
        <v>0</v>
      </c>
      <c r="N485" s="502">
        <f t="shared" si="46"/>
        <v>0</v>
      </c>
      <c r="O485" s="498"/>
      <c r="P485" s="497" t="str">
        <f>IF(O485="","Fixed",VLOOKUP(O485,'5.1.2 CPA Formulae'!$B$9:$E$19,2,FALSE))</f>
        <v>Fixed</v>
      </c>
    </row>
    <row r="486" spans="1:16" s="424" customFormat="1" ht="24.95" customHeight="1" x14ac:dyDescent="0.2">
      <c r="A486" s="496">
        <v>469</v>
      </c>
      <c r="B486" s="507" t="s">
        <v>823</v>
      </c>
      <c r="C486" s="501" t="s">
        <v>358</v>
      </c>
      <c r="D486" s="501">
        <v>1</v>
      </c>
      <c r="E486" s="498"/>
      <c r="F486" s="502">
        <f t="shared" si="47"/>
        <v>0</v>
      </c>
      <c r="G486" s="503" t="s">
        <v>211</v>
      </c>
      <c r="H486" s="504">
        <f>IF(G486&lt;&gt;"",VLOOKUP(G486,'5.1.4 Exchange Rates'!$C$23:$D$37,2,FALSE),"")</f>
        <v>1</v>
      </c>
      <c r="I486" s="498"/>
      <c r="J486" s="505">
        <f t="shared" si="48"/>
        <v>0</v>
      </c>
      <c r="K486" s="505">
        <f t="shared" si="49"/>
        <v>0</v>
      </c>
      <c r="L486" s="497">
        <f t="shared" si="45"/>
        <v>0</v>
      </c>
      <c r="M486" s="498">
        <f t="shared" si="50"/>
        <v>0</v>
      </c>
      <c r="N486" s="502">
        <f t="shared" si="46"/>
        <v>0</v>
      </c>
      <c r="O486" s="498"/>
      <c r="P486" s="497" t="str">
        <f>IF(O486="","Fixed",VLOOKUP(O486,'5.1.2 CPA Formulae'!$B$9:$E$19,2,FALSE))</f>
        <v>Fixed</v>
      </c>
    </row>
    <row r="487" spans="1:16" s="424" customFormat="1" ht="24.95" customHeight="1" x14ac:dyDescent="0.2">
      <c r="A487" s="496">
        <v>470</v>
      </c>
      <c r="B487" s="507" t="s">
        <v>824</v>
      </c>
      <c r="C487" s="501" t="s">
        <v>358</v>
      </c>
      <c r="D487" s="501">
        <v>1</v>
      </c>
      <c r="E487" s="498"/>
      <c r="F487" s="502">
        <f t="shared" si="47"/>
        <v>0</v>
      </c>
      <c r="G487" s="503" t="s">
        <v>211</v>
      </c>
      <c r="H487" s="504">
        <f>IF(G487&lt;&gt;"",VLOOKUP(G487,'5.1.4 Exchange Rates'!$C$23:$D$37,2,FALSE),"")</f>
        <v>1</v>
      </c>
      <c r="I487" s="498"/>
      <c r="J487" s="505">
        <f t="shared" si="48"/>
        <v>0</v>
      </c>
      <c r="K487" s="505">
        <f t="shared" si="49"/>
        <v>0</v>
      </c>
      <c r="L487" s="497">
        <f t="shared" si="45"/>
        <v>0</v>
      </c>
      <c r="M487" s="498">
        <f t="shared" si="50"/>
        <v>0</v>
      </c>
      <c r="N487" s="502">
        <f t="shared" si="46"/>
        <v>0</v>
      </c>
      <c r="O487" s="498"/>
      <c r="P487" s="497" t="str">
        <f>IF(O487="","Fixed",VLOOKUP(O487,'5.1.2 CPA Formulae'!$B$9:$E$19,2,FALSE))</f>
        <v>Fixed</v>
      </c>
    </row>
    <row r="488" spans="1:16" s="424" customFormat="1" ht="24.95" customHeight="1" x14ac:dyDescent="0.2">
      <c r="A488" s="496">
        <v>471</v>
      </c>
      <c r="B488" s="507" t="s">
        <v>825</v>
      </c>
      <c r="C488" s="501" t="s">
        <v>358</v>
      </c>
      <c r="D488" s="501">
        <v>1</v>
      </c>
      <c r="E488" s="498"/>
      <c r="F488" s="502">
        <f t="shared" si="47"/>
        <v>0</v>
      </c>
      <c r="G488" s="503" t="s">
        <v>211</v>
      </c>
      <c r="H488" s="504">
        <f>IF(G488&lt;&gt;"",VLOOKUP(G488,'5.1.4 Exchange Rates'!$C$23:$D$37,2,FALSE),"")</f>
        <v>1</v>
      </c>
      <c r="I488" s="498"/>
      <c r="J488" s="505">
        <f t="shared" si="48"/>
        <v>0</v>
      </c>
      <c r="K488" s="505">
        <f t="shared" si="49"/>
        <v>0</v>
      </c>
      <c r="L488" s="497">
        <f t="shared" si="45"/>
        <v>0</v>
      </c>
      <c r="M488" s="498">
        <f t="shared" si="50"/>
        <v>0</v>
      </c>
      <c r="N488" s="502">
        <f t="shared" si="46"/>
        <v>0</v>
      </c>
      <c r="O488" s="498"/>
      <c r="P488" s="497" t="str">
        <f>IF(O488="","Fixed",VLOOKUP(O488,'5.1.2 CPA Formulae'!$B$9:$E$19,2,FALSE))</f>
        <v>Fixed</v>
      </c>
    </row>
    <row r="489" spans="1:16" s="424" customFormat="1" ht="24.95" customHeight="1" x14ac:dyDescent="0.2">
      <c r="A489" s="496">
        <v>472</v>
      </c>
      <c r="B489" s="507" t="s">
        <v>826</v>
      </c>
      <c r="C489" s="501" t="s">
        <v>358</v>
      </c>
      <c r="D489" s="501">
        <v>1</v>
      </c>
      <c r="E489" s="498"/>
      <c r="F489" s="502">
        <f t="shared" si="47"/>
        <v>0</v>
      </c>
      <c r="G489" s="503" t="s">
        <v>211</v>
      </c>
      <c r="H489" s="504">
        <f>IF(G489&lt;&gt;"",VLOOKUP(G489,'5.1.4 Exchange Rates'!$C$23:$D$37,2,FALSE),"")</f>
        <v>1</v>
      </c>
      <c r="I489" s="498"/>
      <c r="J489" s="505">
        <f t="shared" si="48"/>
        <v>0</v>
      </c>
      <c r="K489" s="505">
        <f t="shared" si="49"/>
        <v>0</v>
      </c>
      <c r="L489" s="497">
        <f t="shared" si="45"/>
        <v>0</v>
      </c>
      <c r="M489" s="498">
        <f t="shared" si="50"/>
        <v>0</v>
      </c>
      <c r="N489" s="502">
        <f t="shared" si="46"/>
        <v>0</v>
      </c>
      <c r="O489" s="498"/>
      <c r="P489" s="497" t="str">
        <f>IF(O489="","Fixed",VLOOKUP(O489,'5.1.2 CPA Formulae'!$B$9:$E$19,2,FALSE))</f>
        <v>Fixed</v>
      </c>
    </row>
    <row r="490" spans="1:16" s="424" customFormat="1" ht="24.95" customHeight="1" x14ac:dyDescent="0.2">
      <c r="A490" s="496">
        <v>473</v>
      </c>
      <c r="B490" s="507" t="s">
        <v>827</v>
      </c>
      <c r="C490" s="501" t="s">
        <v>358</v>
      </c>
      <c r="D490" s="501">
        <v>1</v>
      </c>
      <c r="E490" s="498"/>
      <c r="F490" s="502">
        <f t="shared" si="47"/>
        <v>0</v>
      </c>
      <c r="G490" s="503" t="s">
        <v>211</v>
      </c>
      <c r="H490" s="504">
        <f>IF(G490&lt;&gt;"",VLOOKUP(G490,'5.1.4 Exchange Rates'!$C$23:$D$37,2,FALSE),"")</f>
        <v>1</v>
      </c>
      <c r="I490" s="498"/>
      <c r="J490" s="505">
        <f t="shared" si="48"/>
        <v>0</v>
      </c>
      <c r="K490" s="505">
        <f t="shared" si="49"/>
        <v>0</v>
      </c>
      <c r="L490" s="497">
        <f t="shared" si="45"/>
        <v>0</v>
      </c>
      <c r="M490" s="498">
        <f t="shared" si="50"/>
        <v>0</v>
      </c>
      <c r="N490" s="502">
        <f t="shared" si="46"/>
        <v>0</v>
      </c>
      <c r="O490" s="498"/>
      <c r="P490" s="497" t="str">
        <f>IF(O490="","Fixed",VLOOKUP(O490,'5.1.2 CPA Formulae'!$B$9:$E$19,2,FALSE))</f>
        <v>Fixed</v>
      </c>
    </row>
    <row r="491" spans="1:16" s="424" customFormat="1" ht="24.95" customHeight="1" x14ac:dyDescent="0.2">
      <c r="A491" s="496">
        <v>474</v>
      </c>
      <c r="B491" s="507" t="s">
        <v>828</v>
      </c>
      <c r="C491" s="501" t="s">
        <v>358</v>
      </c>
      <c r="D491" s="501">
        <v>1</v>
      </c>
      <c r="E491" s="498"/>
      <c r="F491" s="502">
        <f t="shared" si="47"/>
        <v>0</v>
      </c>
      <c r="G491" s="503" t="s">
        <v>211</v>
      </c>
      <c r="H491" s="504">
        <f>IF(G491&lt;&gt;"",VLOOKUP(G491,'5.1.4 Exchange Rates'!$C$23:$D$37,2,FALSE),"")</f>
        <v>1</v>
      </c>
      <c r="I491" s="498"/>
      <c r="J491" s="505">
        <f t="shared" si="48"/>
        <v>0</v>
      </c>
      <c r="K491" s="505">
        <f t="shared" si="49"/>
        <v>0</v>
      </c>
      <c r="L491" s="497">
        <f t="shared" si="45"/>
        <v>0</v>
      </c>
      <c r="M491" s="498">
        <f t="shared" si="50"/>
        <v>0</v>
      </c>
      <c r="N491" s="502">
        <f t="shared" si="46"/>
        <v>0</v>
      </c>
      <c r="O491" s="498"/>
      <c r="P491" s="497" t="str">
        <f>IF(O491="","Fixed",VLOOKUP(O491,'5.1.2 CPA Formulae'!$B$9:$E$19,2,FALSE))</f>
        <v>Fixed</v>
      </c>
    </row>
    <row r="492" spans="1:16" s="424" customFormat="1" ht="24.95" customHeight="1" x14ac:dyDescent="0.2">
      <c r="A492" s="496">
        <v>475</v>
      </c>
      <c r="B492" s="507" t="s">
        <v>829</v>
      </c>
      <c r="C492" s="501" t="s">
        <v>358</v>
      </c>
      <c r="D492" s="501">
        <v>1</v>
      </c>
      <c r="E492" s="498"/>
      <c r="F492" s="502">
        <f t="shared" si="47"/>
        <v>0</v>
      </c>
      <c r="G492" s="503" t="s">
        <v>211</v>
      </c>
      <c r="H492" s="504">
        <f>IF(G492&lt;&gt;"",VLOOKUP(G492,'5.1.4 Exchange Rates'!$C$23:$D$37,2,FALSE),"")</f>
        <v>1</v>
      </c>
      <c r="I492" s="498"/>
      <c r="J492" s="505">
        <f t="shared" si="48"/>
        <v>0</v>
      </c>
      <c r="K492" s="505">
        <f t="shared" si="49"/>
        <v>0</v>
      </c>
      <c r="L492" s="497">
        <f t="shared" si="45"/>
        <v>0</v>
      </c>
      <c r="M492" s="498">
        <f t="shared" si="50"/>
        <v>0</v>
      </c>
      <c r="N492" s="502">
        <f t="shared" si="46"/>
        <v>0</v>
      </c>
      <c r="O492" s="498"/>
      <c r="P492" s="497" t="str">
        <f>IF(O492="","Fixed",VLOOKUP(O492,'5.1.2 CPA Formulae'!$B$9:$E$19,2,FALSE))</f>
        <v>Fixed</v>
      </c>
    </row>
    <row r="493" spans="1:16" s="424" customFormat="1" ht="24.95" customHeight="1" x14ac:dyDescent="0.2">
      <c r="A493" s="496">
        <v>476</v>
      </c>
      <c r="B493" s="507" t="s">
        <v>830</v>
      </c>
      <c r="C493" s="501" t="s">
        <v>358</v>
      </c>
      <c r="D493" s="501">
        <v>1</v>
      </c>
      <c r="E493" s="498"/>
      <c r="F493" s="502">
        <f t="shared" si="47"/>
        <v>0</v>
      </c>
      <c r="G493" s="503" t="s">
        <v>211</v>
      </c>
      <c r="H493" s="504">
        <f>IF(G493&lt;&gt;"",VLOOKUP(G493,'5.1.4 Exchange Rates'!$C$23:$D$37,2,FALSE),"")</f>
        <v>1</v>
      </c>
      <c r="I493" s="498"/>
      <c r="J493" s="505">
        <f t="shared" si="48"/>
        <v>0</v>
      </c>
      <c r="K493" s="505">
        <f t="shared" si="49"/>
        <v>0</v>
      </c>
      <c r="L493" s="497">
        <f t="shared" si="45"/>
        <v>0</v>
      </c>
      <c r="M493" s="498">
        <f t="shared" si="50"/>
        <v>0</v>
      </c>
      <c r="N493" s="502">
        <f t="shared" si="46"/>
        <v>0</v>
      </c>
      <c r="O493" s="498"/>
      <c r="P493" s="497" t="str">
        <f>IF(O493="","Fixed",VLOOKUP(O493,'5.1.2 CPA Formulae'!$B$9:$E$19,2,FALSE))</f>
        <v>Fixed</v>
      </c>
    </row>
    <row r="494" spans="1:16" s="424" customFormat="1" ht="24.95" customHeight="1" x14ac:dyDescent="0.2">
      <c r="A494" s="496">
        <v>477</v>
      </c>
      <c r="B494" s="507" t="s">
        <v>831</v>
      </c>
      <c r="C494" s="501" t="s">
        <v>358</v>
      </c>
      <c r="D494" s="501">
        <v>1</v>
      </c>
      <c r="E494" s="498"/>
      <c r="F494" s="502">
        <f t="shared" si="47"/>
        <v>0</v>
      </c>
      <c r="G494" s="503" t="s">
        <v>211</v>
      </c>
      <c r="H494" s="504">
        <f>IF(G494&lt;&gt;"",VLOOKUP(G494,'5.1.4 Exchange Rates'!$C$23:$D$37,2,FALSE),"")</f>
        <v>1</v>
      </c>
      <c r="I494" s="498"/>
      <c r="J494" s="505">
        <f t="shared" si="48"/>
        <v>0</v>
      </c>
      <c r="K494" s="505">
        <f t="shared" si="49"/>
        <v>0</v>
      </c>
      <c r="L494" s="497">
        <f t="shared" si="45"/>
        <v>0</v>
      </c>
      <c r="M494" s="498">
        <f t="shared" si="50"/>
        <v>0</v>
      </c>
      <c r="N494" s="502">
        <f t="shared" si="46"/>
        <v>0</v>
      </c>
      <c r="O494" s="498"/>
      <c r="P494" s="497" t="str">
        <f>IF(O494="","Fixed",VLOOKUP(O494,'5.1.2 CPA Formulae'!$B$9:$E$19,2,FALSE))</f>
        <v>Fixed</v>
      </c>
    </row>
    <row r="495" spans="1:16" s="424" customFormat="1" ht="24.95" customHeight="1" x14ac:dyDescent="0.2">
      <c r="A495" s="496">
        <v>478</v>
      </c>
      <c r="B495" s="507" t="s">
        <v>832</v>
      </c>
      <c r="C495" s="501" t="s">
        <v>358</v>
      </c>
      <c r="D495" s="501">
        <v>1</v>
      </c>
      <c r="E495" s="498"/>
      <c r="F495" s="502">
        <f t="shared" si="47"/>
        <v>0</v>
      </c>
      <c r="G495" s="503" t="s">
        <v>211</v>
      </c>
      <c r="H495" s="504">
        <f>IF(G495&lt;&gt;"",VLOOKUP(G495,'5.1.4 Exchange Rates'!$C$23:$D$37,2,FALSE),"")</f>
        <v>1</v>
      </c>
      <c r="I495" s="498"/>
      <c r="J495" s="505">
        <f t="shared" si="48"/>
        <v>0</v>
      </c>
      <c r="K495" s="505">
        <f t="shared" si="49"/>
        <v>0</v>
      </c>
      <c r="L495" s="497">
        <f t="shared" si="45"/>
        <v>0</v>
      </c>
      <c r="M495" s="498">
        <f t="shared" si="50"/>
        <v>0</v>
      </c>
      <c r="N495" s="502">
        <f t="shared" si="46"/>
        <v>0</v>
      </c>
      <c r="O495" s="498"/>
      <c r="P495" s="497" t="str">
        <f>IF(O495="","Fixed",VLOOKUP(O495,'5.1.2 CPA Formulae'!$B$9:$E$19,2,FALSE))</f>
        <v>Fixed</v>
      </c>
    </row>
    <row r="496" spans="1:16" s="424" customFormat="1" ht="24.95" customHeight="1" x14ac:dyDescent="0.2">
      <c r="A496" s="496">
        <v>479</v>
      </c>
      <c r="B496" s="507" t="s">
        <v>833</v>
      </c>
      <c r="C496" s="501" t="s">
        <v>358</v>
      </c>
      <c r="D496" s="501">
        <v>1</v>
      </c>
      <c r="E496" s="498"/>
      <c r="F496" s="502">
        <f t="shared" si="47"/>
        <v>0</v>
      </c>
      <c r="G496" s="503" t="s">
        <v>211</v>
      </c>
      <c r="H496" s="504">
        <f>IF(G496&lt;&gt;"",VLOOKUP(G496,'5.1.4 Exchange Rates'!$C$23:$D$37,2,FALSE),"")</f>
        <v>1</v>
      </c>
      <c r="I496" s="498"/>
      <c r="J496" s="505">
        <f t="shared" si="48"/>
        <v>0</v>
      </c>
      <c r="K496" s="505">
        <f t="shared" si="49"/>
        <v>0</v>
      </c>
      <c r="L496" s="497">
        <f t="shared" ref="L496:L548" si="51">K496+F496</f>
        <v>0</v>
      </c>
      <c r="M496" s="498">
        <f t="shared" si="50"/>
        <v>0</v>
      </c>
      <c r="N496" s="502">
        <f t="shared" ref="N496:N548" si="52">L496+M496</f>
        <v>0</v>
      </c>
      <c r="O496" s="498"/>
      <c r="P496" s="497" t="str">
        <f>IF(O496="","Fixed",VLOOKUP(O496,'5.1.2 CPA Formulae'!$B$9:$E$19,2,FALSE))</f>
        <v>Fixed</v>
      </c>
    </row>
    <row r="497" spans="1:16" s="424" customFormat="1" ht="24.95" customHeight="1" x14ac:dyDescent="0.2">
      <c r="A497" s="496">
        <v>480</v>
      </c>
      <c r="B497" s="507" t="s">
        <v>834</v>
      </c>
      <c r="C497" s="501" t="s">
        <v>358</v>
      </c>
      <c r="D497" s="501">
        <v>1</v>
      </c>
      <c r="E497" s="498"/>
      <c r="F497" s="502">
        <f t="shared" si="47"/>
        <v>0</v>
      </c>
      <c r="G497" s="503" t="s">
        <v>211</v>
      </c>
      <c r="H497" s="504">
        <f>IF(G497&lt;&gt;"",VLOOKUP(G497,'5.1.4 Exchange Rates'!$C$23:$D$37,2,FALSE),"")</f>
        <v>1</v>
      </c>
      <c r="I497" s="498"/>
      <c r="J497" s="505">
        <f t="shared" si="48"/>
        <v>0</v>
      </c>
      <c r="K497" s="505">
        <f t="shared" si="49"/>
        <v>0</v>
      </c>
      <c r="L497" s="497">
        <f t="shared" si="51"/>
        <v>0</v>
      </c>
      <c r="M497" s="498">
        <f t="shared" si="50"/>
        <v>0</v>
      </c>
      <c r="N497" s="502">
        <f t="shared" si="52"/>
        <v>0</v>
      </c>
      <c r="O497" s="498"/>
      <c r="P497" s="497" t="str">
        <f>IF(O497="","Fixed",VLOOKUP(O497,'5.1.2 CPA Formulae'!$B$9:$E$19,2,FALSE))</f>
        <v>Fixed</v>
      </c>
    </row>
    <row r="498" spans="1:16" s="424" customFormat="1" ht="24.95" customHeight="1" x14ac:dyDescent="0.2">
      <c r="A498" s="496">
        <v>481</v>
      </c>
      <c r="B498" s="507" t="s">
        <v>835</v>
      </c>
      <c r="C498" s="501" t="s">
        <v>358</v>
      </c>
      <c r="D498" s="501">
        <v>1</v>
      </c>
      <c r="E498" s="498"/>
      <c r="F498" s="502">
        <f t="shared" si="47"/>
        <v>0</v>
      </c>
      <c r="G498" s="503" t="s">
        <v>211</v>
      </c>
      <c r="H498" s="504">
        <f>IF(G498&lt;&gt;"",VLOOKUP(G498,'5.1.4 Exchange Rates'!$C$23:$D$37,2,FALSE),"")</f>
        <v>1</v>
      </c>
      <c r="I498" s="498"/>
      <c r="J498" s="505">
        <f t="shared" si="48"/>
        <v>0</v>
      </c>
      <c r="K498" s="505">
        <f t="shared" si="49"/>
        <v>0</v>
      </c>
      <c r="L498" s="497">
        <f t="shared" si="51"/>
        <v>0</v>
      </c>
      <c r="M498" s="498">
        <f t="shared" si="50"/>
        <v>0</v>
      </c>
      <c r="N498" s="502">
        <f t="shared" si="52"/>
        <v>0</v>
      </c>
      <c r="O498" s="498"/>
      <c r="P498" s="497" t="str">
        <f>IF(O498="","Fixed",VLOOKUP(O498,'5.1.2 CPA Formulae'!$B$9:$E$19,2,FALSE))</f>
        <v>Fixed</v>
      </c>
    </row>
    <row r="499" spans="1:16" s="424" customFormat="1" ht="24.95" customHeight="1" x14ac:dyDescent="0.2">
      <c r="A499" s="496">
        <v>482</v>
      </c>
      <c r="B499" s="507" t="s">
        <v>836</v>
      </c>
      <c r="C499" s="501" t="s">
        <v>358</v>
      </c>
      <c r="D499" s="501">
        <v>1</v>
      </c>
      <c r="E499" s="498"/>
      <c r="F499" s="502">
        <f t="shared" ref="F499:F548" si="53">E499*D499</f>
        <v>0</v>
      </c>
      <c r="G499" s="503" t="s">
        <v>211</v>
      </c>
      <c r="H499" s="504">
        <f>IF(G499&lt;&gt;"",VLOOKUP(G499,'5.1.4 Exchange Rates'!$C$23:$D$37,2,FALSE),"")</f>
        <v>1</v>
      </c>
      <c r="I499" s="498"/>
      <c r="J499" s="505">
        <f t="shared" ref="J499:J548" si="54">D499*I499</f>
        <v>0</v>
      </c>
      <c r="K499" s="505">
        <f t="shared" ref="K499:K548" si="55">D499*H499*I499</f>
        <v>0</v>
      </c>
      <c r="L499" s="497">
        <f t="shared" si="51"/>
        <v>0</v>
      </c>
      <c r="M499" s="498">
        <f t="shared" ref="M499:M548" si="56">L499*15%</f>
        <v>0</v>
      </c>
      <c r="N499" s="502">
        <f t="shared" si="52"/>
        <v>0</v>
      </c>
      <c r="O499" s="498"/>
      <c r="P499" s="497" t="str">
        <f>IF(O499="","Fixed",VLOOKUP(O499,'5.1.2 CPA Formulae'!$B$9:$E$19,2,FALSE))</f>
        <v>Fixed</v>
      </c>
    </row>
    <row r="500" spans="1:16" s="424" customFormat="1" ht="24.95" customHeight="1" x14ac:dyDescent="0.2">
      <c r="A500" s="496">
        <v>483</v>
      </c>
      <c r="B500" s="507" t="s">
        <v>837</v>
      </c>
      <c r="C500" s="501" t="s">
        <v>358</v>
      </c>
      <c r="D500" s="501">
        <v>1</v>
      </c>
      <c r="E500" s="498"/>
      <c r="F500" s="502">
        <f t="shared" si="53"/>
        <v>0</v>
      </c>
      <c r="G500" s="503" t="s">
        <v>211</v>
      </c>
      <c r="H500" s="504">
        <f>IF(G500&lt;&gt;"",VLOOKUP(G500,'5.1.4 Exchange Rates'!$C$23:$D$37,2,FALSE),"")</f>
        <v>1</v>
      </c>
      <c r="I500" s="498"/>
      <c r="J500" s="505">
        <f t="shared" si="54"/>
        <v>0</v>
      </c>
      <c r="K500" s="505">
        <f t="shared" si="55"/>
        <v>0</v>
      </c>
      <c r="L500" s="497">
        <f t="shared" si="51"/>
        <v>0</v>
      </c>
      <c r="M500" s="498">
        <f t="shared" si="56"/>
        <v>0</v>
      </c>
      <c r="N500" s="502">
        <f t="shared" si="52"/>
        <v>0</v>
      </c>
      <c r="O500" s="498"/>
      <c r="P500" s="497" t="str">
        <f>IF(O500="","Fixed",VLOOKUP(O500,'5.1.2 CPA Formulae'!$B$9:$E$19,2,FALSE))</f>
        <v>Fixed</v>
      </c>
    </row>
    <row r="501" spans="1:16" s="424" customFormat="1" ht="24.95" customHeight="1" x14ac:dyDescent="0.2">
      <c r="A501" s="496">
        <v>484</v>
      </c>
      <c r="B501" s="507" t="s">
        <v>838</v>
      </c>
      <c r="C501" s="501" t="s">
        <v>358</v>
      </c>
      <c r="D501" s="501">
        <v>1</v>
      </c>
      <c r="E501" s="498"/>
      <c r="F501" s="502">
        <f t="shared" si="53"/>
        <v>0</v>
      </c>
      <c r="G501" s="503" t="s">
        <v>211</v>
      </c>
      <c r="H501" s="504">
        <f>IF(G501&lt;&gt;"",VLOOKUP(G501,'5.1.4 Exchange Rates'!$C$23:$D$37,2,FALSE),"")</f>
        <v>1</v>
      </c>
      <c r="I501" s="498"/>
      <c r="J501" s="505">
        <f t="shared" si="54"/>
        <v>0</v>
      </c>
      <c r="K501" s="505">
        <f t="shared" si="55"/>
        <v>0</v>
      </c>
      <c r="L501" s="497">
        <f t="shared" si="51"/>
        <v>0</v>
      </c>
      <c r="M501" s="498">
        <f t="shared" si="56"/>
        <v>0</v>
      </c>
      <c r="N501" s="502">
        <f t="shared" si="52"/>
        <v>0</v>
      </c>
      <c r="O501" s="498"/>
      <c r="P501" s="497" t="str">
        <f>IF(O501="","Fixed",VLOOKUP(O501,'5.1.2 CPA Formulae'!$B$9:$E$19,2,FALSE))</f>
        <v>Fixed</v>
      </c>
    </row>
    <row r="502" spans="1:16" s="424" customFormat="1" ht="24.95" customHeight="1" x14ac:dyDescent="0.2">
      <c r="A502" s="496">
        <v>485</v>
      </c>
      <c r="B502" s="507" t="s">
        <v>839</v>
      </c>
      <c r="C502" s="501" t="s">
        <v>358</v>
      </c>
      <c r="D502" s="501">
        <v>1</v>
      </c>
      <c r="E502" s="498"/>
      <c r="F502" s="502">
        <f t="shared" si="53"/>
        <v>0</v>
      </c>
      <c r="G502" s="503" t="s">
        <v>211</v>
      </c>
      <c r="H502" s="504">
        <f>IF(G502&lt;&gt;"",VLOOKUP(G502,'5.1.4 Exchange Rates'!$C$23:$D$37,2,FALSE),"")</f>
        <v>1</v>
      </c>
      <c r="I502" s="498"/>
      <c r="J502" s="505">
        <f t="shared" si="54"/>
        <v>0</v>
      </c>
      <c r="K502" s="505">
        <f t="shared" si="55"/>
        <v>0</v>
      </c>
      <c r="L502" s="497">
        <f t="shared" si="51"/>
        <v>0</v>
      </c>
      <c r="M502" s="498">
        <f t="shared" si="56"/>
        <v>0</v>
      </c>
      <c r="N502" s="502">
        <f t="shared" si="52"/>
        <v>0</v>
      </c>
      <c r="O502" s="498"/>
      <c r="P502" s="497" t="str">
        <f>IF(O502="","Fixed",VLOOKUP(O502,'5.1.2 CPA Formulae'!$B$9:$E$19,2,FALSE))</f>
        <v>Fixed</v>
      </c>
    </row>
    <row r="503" spans="1:16" s="424" customFormat="1" ht="24.95" customHeight="1" x14ac:dyDescent="0.2">
      <c r="A503" s="496">
        <v>486</v>
      </c>
      <c r="B503" s="507" t="s">
        <v>840</v>
      </c>
      <c r="C503" s="501" t="s">
        <v>358</v>
      </c>
      <c r="D503" s="501">
        <v>1</v>
      </c>
      <c r="E503" s="498"/>
      <c r="F503" s="502">
        <f t="shared" si="53"/>
        <v>0</v>
      </c>
      <c r="G503" s="503" t="s">
        <v>211</v>
      </c>
      <c r="H503" s="504">
        <f>IF(G503&lt;&gt;"",VLOOKUP(G503,'5.1.4 Exchange Rates'!$C$23:$D$37,2,FALSE),"")</f>
        <v>1</v>
      </c>
      <c r="I503" s="498"/>
      <c r="J503" s="505">
        <f t="shared" si="54"/>
        <v>0</v>
      </c>
      <c r="K503" s="505">
        <f t="shared" si="55"/>
        <v>0</v>
      </c>
      <c r="L503" s="497">
        <f t="shared" si="51"/>
        <v>0</v>
      </c>
      <c r="M503" s="498">
        <f t="shared" si="56"/>
        <v>0</v>
      </c>
      <c r="N503" s="502">
        <f t="shared" si="52"/>
        <v>0</v>
      </c>
      <c r="O503" s="498"/>
      <c r="P503" s="497" t="str">
        <f>IF(O503="","Fixed",VLOOKUP(O503,'5.1.2 CPA Formulae'!$B$9:$E$19,2,FALSE))</f>
        <v>Fixed</v>
      </c>
    </row>
    <row r="504" spans="1:16" s="424" customFormat="1" ht="24.95" customHeight="1" x14ac:dyDescent="0.2">
      <c r="A504" s="496">
        <v>487</v>
      </c>
      <c r="B504" s="507" t="s">
        <v>841</v>
      </c>
      <c r="C504" s="501" t="s">
        <v>358</v>
      </c>
      <c r="D504" s="501">
        <v>1</v>
      </c>
      <c r="E504" s="498"/>
      <c r="F504" s="502">
        <f t="shared" si="53"/>
        <v>0</v>
      </c>
      <c r="G504" s="503" t="s">
        <v>211</v>
      </c>
      <c r="H504" s="504">
        <f>IF(G504&lt;&gt;"",VLOOKUP(G504,'5.1.4 Exchange Rates'!$C$23:$D$37,2,FALSE),"")</f>
        <v>1</v>
      </c>
      <c r="I504" s="498"/>
      <c r="J504" s="505">
        <f t="shared" si="54"/>
        <v>0</v>
      </c>
      <c r="K504" s="505">
        <f t="shared" si="55"/>
        <v>0</v>
      </c>
      <c r="L504" s="497">
        <f t="shared" si="51"/>
        <v>0</v>
      </c>
      <c r="M504" s="498">
        <f t="shared" si="56"/>
        <v>0</v>
      </c>
      <c r="N504" s="502">
        <f t="shared" si="52"/>
        <v>0</v>
      </c>
      <c r="O504" s="498"/>
      <c r="P504" s="497" t="str">
        <f>IF(O504="","Fixed",VLOOKUP(O504,'5.1.2 CPA Formulae'!$B$9:$E$19,2,FALSE))</f>
        <v>Fixed</v>
      </c>
    </row>
    <row r="505" spans="1:16" s="424" customFormat="1" ht="24.95" customHeight="1" x14ac:dyDescent="0.2">
      <c r="A505" s="496">
        <v>488</v>
      </c>
      <c r="B505" s="507" t="s">
        <v>842</v>
      </c>
      <c r="C505" s="501" t="s">
        <v>358</v>
      </c>
      <c r="D505" s="501">
        <v>1</v>
      </c>
      <c r="E505" s="498"/>
      <c r="F505" s="502">
        <f t="shared" si="53"/>
        <v>0</v>
      </c>
      <c r="G505" s="503" t="s">
        <v>211</v>
      </c>
      <c r="H505" s="504">
        <f>IF(G505&lt;&gt;"",VLOOKUP(G505,'5.1.4 Exchange Rates'!$C$23:$D$37,2,FALSE),"")</f>
        <v>1</v>
      </c>
      <c r="I505" s="498"/>
      <c r="J505" s="505">
        <f t="shared" si="54"/>
        <v>0</v>
      </c>
      <c r="K505" s="505">
        <f t="shared" si="55"/>
        <v>0</v>
      </c>
      <c r="L505" s="497">
        <f t="shared" si="51"/>
        <v>0</v>
      </c>
      <c r="M505" s="498">
        <f t="shared" si="56"/>
        <v>0</v>
      </c>
      <c r="N505" s="502">
        <f t="shared" si="52"/>
        <v>0</v>
      </c>
      <c r="O505" s="498"/>
      <c r="P505" s="497" t="str">
        <f>IF(O505="","Fixed",VLOOKUP(O505,'5.1.2 CPA Formulae'!$B$9:$E$19,2,FALSE))</f>
        <v>Fixed</v>
      </c>
    </row>
    <row r="506" spans="1:16" s="424" customFormat="1" ht="24.95" customHeight="1" x14ac:dyDescent="0.2">
      <c r="A506" s="496">
        <v>489</v>
      </c>
      <c r="B506" s="507" t="s">
        <v>843</v>
      </c>
      <c r="C506" s="501" t="s">
        <v>358</v>
      </c>
      <c r="D506" s="501">
        <v>1</v>
      </c>
      <c r="E506" s="498"/>
      <c r="F506" s="502">
        <f t="shared" si="53"/>
        <v>0</v>
      </c>
      <c r="G506" s="503" t="s">
        <v>211</v>
      </c>
      <c r="H506" s="504">
        <f>IF(G506&lt;&gt;"",VLOOKUP(G506,'5.1.4 Exchange Rates'!$C$23:$D$37,2,FALSE),"")</f>
        <v>1</v>
      </c>
      <c r="I506" s="498"/>
      <c r="J506" s="505">
        <f t="shared" si="54"/>
        <v>0</v>
      </c>
      <c r="K506" s="505">
        <f t="shared" si="55"/>
        <v>0</v>
      </c>
      <c r="L506" s="497">
        <f t="shared" si="51"/>
        <v>0</v>
      </c>
      <c r="M506" s="498">
        <f t="shared" si="56"/>
        <v>0</v>
      </c>
      <c r="N506" s="502">
        <f t="shared" si="52"/>
        <v>0</v>
      </c>
      <c r="O506" s="498"/>
      <c r="P506" s="497" t="str">
        <f>IF(O506="","Fixed",VLOOKUP(O506,'5.1.2 CPA Formulae'!$B$9:$E$19,2,FALSE))</f>
        <v>Fixed</v>
      </c>
    </row>
    <row r="507" spans="1:16" s="424" customFormat="1" ht="24.95" customHeight="1" x14ac:dyDescent="0.2">
      <c r="A507" s="496">
        <v>490</v>
      </c>
      <c r="B507" s="507" t="s">
        <v>844</v>
      </c>
      <c r="C507" s="501" t="s">
        <v>358</v>
      </c>
      <c r="D507" s="501">
        <v>1</v>
      </c>
      <c r="E507" s="498"/>
      <c r="F507" s="502">
        <f t="shared" si="53"/>
        <v>0</v>
      </c>
      <c r="G507" s="503" t="s">
        <v>211</v>
      </c>
      <c r="H507" s="504">
        <f>IF(G507&lt;&gt;"",VLOOKUP(G507,'5.1.4 Exchange Rates'!$C$23:$D$37,2,FALSE),"")</f>
        <v>1</v>
      </c>
      <c r="I507" s="498"/>
      <c r="J507" s="505">
        <f t="shared" si="54"/>
        <v>0</v>
      </c>
      <c r="K507" s="505">
        <f t="shared" si="55"/>
        <v>0</v>
      </c>
      <c r="L507" s="497">
        <f t="shared" si="51"/>
        <v>0</v>
      </c>
      <c r="M507" s="498">
        <f t="shared" si="56"/>
        <v>0</v>
      </c>
      <c r="N507" s="502">
        <f t="shared" si="52"/>
        <v>0</v>
      </c>
      <c r="O507" s="498"/>
      <c r="P507" s="497" t="str">
        <f>IF(O507="","Fixed",VLOOKUP(O507,'5.1.2 CPA Formulae'!$B$9:$E$19,2,FALSE))</f>
        <v>Fixed</v>
      </c>
    </row>
    <row r="508" spans="1:16" s="424" customFormat="1" ht="24.95" customHeight="1" x14ac:dyDescent="0.2">
      <c r="A508" s="496">
        <v>491</v>
      </c>
      <c r="B508" s="507" t="s">
        <v>845</v>
      </c>
      <c r="C508" s="501" t="s">
        <v>358</v>
      </c>
      <c r="D508" s="501">
        <v>1</v>
      </c>
      <c r="E508" s="498"/>
      <c r="F508" s="502">
        <f t="shared" si="53"/>
        <v>0</v>
      </c>
      <c r="G508" s="503" t="s">
        <v>211</v>
      </c>
      <c r="H508" s="504">
        <f>IF(G508&lt;&gt;"",VLOOKUP(G508,'5.1.4 Exchange Rates'!$C$23:$D$37,2,FALSE),"")</f>
        <v>1</v>
      </c>
      <c r="I508" s="498"/>
      <c r="J508" s="505">
        <f t="shared" si="54"/>
        <v>0</v>
      </c>
      <c r="K508" s="505">
        <f t="shared" si="55"/>
        <v>0</v>
      </c>
      <c r="L508" s="497">
        <f t="shared" si="51"/>
        <v>0</v>
      </c>
      <c r="M508" s="498">
        <f t="shared" si="56"/>
        <v>0</v>
      </c>
      <c r="N508" s="502">
        <f t="shared" si="52"/>
        <v>0</v>
      </c>
      <c r="O508" s="498"/>
      <c r="P508" s="497" t="str">
        <f>IF(O508="","Fixed",VLOOKUP(O508,'5.1.2 CPA Formulae'!$B$9:$E$19,2,FALSE))</f>
        <v>Fixed</v>
      </c>
    </row>
    <row r="509" spans="1:16" s="424" customFormat="1" ht="24.95" customHeight="1" x14ac:dyDescent="0.2">
      <c r="A509" s="496">
        <v>492</v>
      </c>
      <c r="B509" s="507" t="s">
        <v>846</v>
      </c>
      <c r="C509" s="501" t="s">
        <v>358</v>
      </c>
      <c r="D509" s="501">
        <v>1</v>
      </c>
      <c r="E509" s="498"/>
      <c r="F509" s="502">
        <f t="shared" si="53"/>
        <v>0</v>
      </c>
      <c r="G509" s="503" t="s">
        <v>211</v>
      </c>
      <c r="H509" s="504">
        <f>IF(G509&lt;&gt;"",VLOOKUP(G509,'5.1.4 Exchange Rates'!$C$23:$D$37,2,FALSE),"")</f>
        <v>1</v>
      </c>
      <c r="I509" s="498"/>
      <c r="J509" s="505">
        <f t="shared" si="54"/>
        <v>0</v>
      </c>
      <c r="K509" s="505">
        <f t="shared" si="55"/>
        <v>0</v>
      </c>
      <c r="L509" s="497">
        <f t="shared" si="51"/>
        <v>0</v>
      </c>
      <c r="M509" s="498">
        <f t="shared" si="56"/>
        <v>0</v>
      </c>
      <c r="N509" s="502">
        <f t="shared" si="52"/>
        <v>0</v>
      </c>
      <c r="O509" s="498"/>
      <c r="P509" s="497" t="str">
        <f>IF(O509="","Fixed",VLOOKUP(O509,'5.1.2 CPA Formulae'!$B$9:$E$19,2,FALSE))</f>
        <v>Fixed</v>
      </c>
    </row>
    <row r="510" spans="1:16" s="424" customFormat="1" ht="24.95" customHeight="1" x14ac:dyDescent="0.2">
      <c r="A510" s="496">
        <v>493</v>
      </c>
      <c r="B510" s="507" t="s">
        <v>847</v>
      </c>
      <c r="C510" s="501" t="s">
        <v>358</v>
      </c>
      <c r="D510" s="501">
        <v>1</v>
      </c>
      <c r="E510" s="498"/>
      <c r="F510" s="502">
        <f t="shared" si="53"/>
        <v>0</v>
      </c>
      <c r="G510" s="503" t="s">
        <v>211</v>
      </c>
      <c r="H510" s="504">
        <f>IF(G510&lt;&gt;"",VLOOKUP(G510,'5.1.4 Exchange Rates'!$C$23:$D$37,2,FALSE),"")</f>
        <v>1</v>
      </c>
      <c r="I510" s="498"/>
      <c r="J510" s="505">
        <f t="shared" si="54"/>
        <v>0</v>
      </c>
      <c r="K510" s="505">
        <f t="shared" si="55"/>
        <v>0</v>
      </c>
      <c r="L510" s="497">
        <f t="shared" si="51"/>
        <v>0</v>
      </c>
      <c r="M510" s="498">
        <f t="shared" si="56"/>
        <v>0</v>
      </c>
      <c r="N510" s="502">
        <f t="shared" si="52"/>
        <v>0</v>
      </c>
      <c r="O510" s="498"/>
      <c r="P510" s="497" t="str">
        <f>IF(O510="","Fixed",VLOOKUP(O510,'5.1.2 CPA Formulae'!$B$9:$E$19,2,FALSE))</f>
        <v>Fixed</v>
      </c>
    </row>
    <row r="511" spans="1:16" s="424" customFormat="1" ht="24.95" customHeight="1" x14ac:dyDescent="0.2">
      <c r="A511" s="496">
        <v>494</v>
      </c>
      <c r="B511" s="507" t="s">
        <v>848</v>
      </c>
      <c r="C511" s="501" t="s">
        <v>358</v>
      </c>
      <c r="D511" s="501">
        <v>1</v>
      </c>
      <c r="E511" s="498"/>
      <c r="F511" s="502">
        <f t="shared" si="53"/>
        <v>0</v>
      </c>
      <c r="G511" s="503" t="s">
        <v>211</v>
      </c>
      <c r="H511" s="504">
        <f>IF(G511&lt;&gt;"",VLOOKUP(G511,'5.1.4 Exchange Rates'!$C$23:$D$37,2,FALSE),"")</f>
        <v>1</v>
      </c>
      <c r="I511" s="498"/>
      <c r="J511" s="505">
        <f t="shared" si="54"/>
        <v>0</v>
      </c>
      <c r="K511" s="505">
        <f t="shared" si="55"/>
        <v>0</v>
      </c>
      <c r="L511" s="497">
        <f t="shared" si="51"/>
        <v>0</v>
      </c>
      <c r="M511" s="498">
        <f t="shared" si="56"/>
        <v>0</v>
      </c>
      <c r="N511" s="502">
        <f t="shared" si="52"/>
        <v>0</v>
      </c>
      <c r="O511" s="498"/>
      <c r="P511" s="497" t="str">
        <f>IF(O511="","Fixed",VLOOKUP(O511,'5.1.2 CPA Formulae'!$B$9:$E$19,2,FALSE))</f>
        <v>Fixed</v>
      </c>
    </row>
    <row r="512" spans="1:16" s="424" customFormat="1" ht="24.95" customHeight="1" x14ac:dyDescent="0.2">
      <c r="A512" s="496">
        <v>495</v>
      </c>
      <c r="B512" s="507" t="s">
        <v>849</v>
      </c>
      <c r="C512" s="501" t="s">
        <v>358</v>
      </c>
      <c r="D512" s="501">
        <v>1</v>
      </c>
      <c r="E512" s="498"/>
      <c r="F512" s="502">
        <f t="shared" si="53"/>
        <v>0</v>
      </c>
      <c r="G512" s="503" t="s">
        <v>211</v>
      </c>
      <c r="H512" s="504">
        <f>IF(G512&lt;&gt;"",VLOOKUP(G512,'5.1.4 Exchange Rates'!$C$23:$D$37,2,FALSE),"")</f>
        <v>1</v>
      </c>
      <c r="I512" s="498"/>
      <c r="J512" s="505">
        <f t="shared" si="54"/>
        <v>0</v>
      </c>
      <c r="K512" s="505">
        <f t="shared" si="55"/>
        <v>0</v>
      </c>
      <c r="L512" s="497">
        <f t="shared" si="51"/>
        <v>0</v>
      </c>
      <c r="M512" s="498">
        <f t="shared" si="56"/>
        <v>0</v>
      </c>
      <c r="N512" s="502">
        <f t="shared" si="52"/>
        <v>0</v>
      </c>
      <c r="O512" s="498"/>
      <c r="P512" s="497" t="str">
        <f>IF(O512="","Fixed",VLOOKUP(O512,'5.1.2 CPA Formulae'!$B$9:$E$19,2,FALSE))</f>
        <v>Fixed</v>
      </c>
    </row>
    <row r="513" spans="1:16" s="424" customFormat="1" ht="24.95" customHeight="1" x14ac:dyDescent="0.2">
      <c r="A513" s="496">
        <v>496</v>
      </c>
      <c r="B513" s="507" t="s">
        <v>850</v>
      </c>
      <c r="C513" s="501" t="s">
        <v>358</v>
      </c>
      <c r="D513" s="501">
        <v>1</v>
      </c>
      <c r="E513" s="498"/>
      <c r="F513" s="502">
        <f t="shared" si="53"/>
        <v>0</v>
      </c>
      <c r="G513" s="503" t="s">
        <v>211</v>
      </c>
      <c r="H513" s="504">
        <f>IF(G513&lt;&gt;"",VLOOKUP(G513,'5.1.4 Exchange Rates'!$C$23:$D$37,2,FALSE),"")</f>
        <v>1</v>
      </c>
      <c r="I513" s="498"/>
      <c r="J513" s="505">
        <f t="shared" si="54"/>
        <v>0</v>
      </c>
      <c r="K513" s="505">
        <f t="shared" si="55"/>
        <v>0</v>
      </c>
      <c r="L513" s="497">
        <f t="shared" si="51"/>
        <v>0</v>
      </c>
      <c r="M513" s="498">
        <f t="shared" si="56"/>
        <v>0</v>
      </c>
      <c r="N513" s="502">
        <f t="shared" si="52"/>
        <v>0</v>
      </c>
      <c r="O513" s="498"/>
      <c r="P513" s="497" t="str">
        <f>IF(O513="","Fixed",VLOOKUP(O513,'5.1.2 CPA Formulae'!$B$9:$E$19,2,FALSE))</f>
        <v>Fixed</v>
      </c>
    </row>
    <row r="514" spans="1:16" s="424" customFormat="1" ht="24.95" customHeight="1" x14ac:dyDescent="0.2">
      <c r="A514" s="496">
        <v>497</v>
      </c>
      <c r="B514" s="507" t="s">
        <v>851</v>
      </c>
      <c r="C514" s="501" t="s">
        <v>358</v>
      </c>
      <c r="D514" s="501">
        <v>1</v>
      </c>
      <c r="E514" s="498"/>
      <c r="F514" s="502">
        <f t="shared" si="53"/>
        <v>0</v>
      </c>
      <c r="G514" s="503" t="s">
        <v>211</v>
      </c>
      <c r="H514" s="504">
        <f>IF(G514&lt;&gt;"",VLOOKUP(G514,'5.1.4 Exchange Rates'!$C$23:$D$37,2,FALSE),"")</f>
        <v>1</v>
      </c>
      <c r="I514" s="498"/>
      <c r="J514" s="505">
        <f t="shared" si="54"/>
        <v>0</v>
      </c>
      <c r="K514" s="505">
        <f t="shared" si="55"/>
        <v>0</v>
      </c>
      <c r="L514" s="497">
        <f t="shared" si="51"/>
        <v>0</v>
      </c>
      <c r="M514" s="498">
        <f t="shared" si="56"/>
        <v>0</v>
      </c>
      <c r="N514" s="502">
        <f t="shared" si="52"/>
        <v>0</v>
      </c>
      <c r="O514" s="498"/>
      <c r="P514" s="497" t="str">
        <f>IF(O514="","Fixed",VLOOKUP(O514,'5.1.2 CPA Formulae'!$B$9:$E$19,2,FALSE))</f>
        <v>Fixed</v>
      </c>
    </row>
    <row r="515" spans="1:16" s="424" customFormat="1" ht="24.95" customHeight="1" x14ac:dyDescent="0.2">
      <c r="A515" s="496">
        <v>498</v>
      </c>
      <c r="B515" s="507" t="s">
        <v>852</v>
      </c>
      <c r="C515" s="501" t="s">
        <v>358</v>
      </c>
      <c r="D515" s="501">
        <v>1</v>
      </c>
      <c r="E515" s="498"/>
      <c r="F515" s="502">
        <f t="shared" si="53"/>
        <v>0</v>
      </c>
      <c r="G515" s="503" t="s">
        <v>211</v>
      </c>
      <c r="H515" s="504">
        <f>IF(G515&lt;&gt;"",VLOOKUP(G515,'5.1.4 Exchange Rates'!$C$23:$D$37,2,FALSE),"")</f>
        <v>1</v>
      </c>
      <c r="I515" s="498"/>
      <c r="J515" s="505">
        <f t="shared" si="54"/>
        <v>0</v>
      </c>
      <c r="K515" s="505">
        <f t="shared" si="55"/>
        <v>0</v>
      </c>
      <c r="L515" s="497">
        <f t="shared" si="51"/>
        <v>0</v>
      </c>
      <c r="M515" s="498">
        <f t="shared" si="56"/>
        <v>0</v>
      </c>
      <c r="N515" s="502">
        <f t="shared" si="52"/>
        <v>0</v>
      </c>
      <c r="O515" s="498"/>
      <c r="P515" s="497" t="str">
        <f>IF(O515="","Fixed",VLOOKUP(O515,'5.1.2 CPA Formulae'!$B$9:$E$19,2,FALSE))</f>
        <v>Fixed</v>
      </c>
    </row>
    <row r="516" spans="1:16" s="424" customFormat="1" ht="24.95" customHeight="1" x14ac:dyDescent="0.2">
      <c r="A516" s="496">
        <v>499</v>
      </c>
      <c r="B516" s="507" t="s">
        <v>853</v>
      </c>
      <c r="C516" s="501" t="s">
        <v>358</v>
      </c>
      <c r="D516" s="501">
        <v>1</v>
      </c>
      <c r="E516" s="498"/>
      <c r="F516" s="502">
        <f t="shared" si="53"/>
        <v>0</v>
      </c>
      <c r="G516" s="503" t="s">
        <v>211</v>
      </c>
      <c r="H516" s="504">
        <f>IF(G516&lt;&gt;"",VLOOKUP(G516,'5.1.4 Exchange Rates'!$C$23:$D$37,2,FALSE),"")</f>
        <v>1</v>
      </c>
      <c r="I516" s="498"/>
      <c r="J516" s="505">
        <f t="shared" si="54"/>
        <v>0</v>
      </c>
      <c r="K516" s="505">
        <f t="shared" si="55"/>
        <v>0</v>
      </c>
      <c r="L516" s="497">
        <f t="shared" si="51"/>
        <v>0</v>
      </c>
      <c r="M516" s="498">
        <f t="shared" si="56"/>
        <v>0</v>
      </c>
      <c r="N516" s="502">
        <f t="shared" si="52"/>
        <v>0</v>
      </c>
      <c r="O516" s="498"/>
      <c r="P516" s="497" t="str">
        <f>IF(O516="","Fixed",VLOOKUP(O516,'5.1.2 CPA Formulae'!$B$9:$E$19,2,FALSE))</f>
        <v>Fixed</v>
      </c>
    </row>
    <row r="517" spans="1:16" s="424" customFormat="1" ht="24.95" customHeight="1" x14ac:dyDescent="0.2">
      <c r="A517" s="496">
        <v>500</v>
      </c>
      <c r="B517" s="507" t="s">
        <v>854</v>
      </c>
      <c r="C517" s="501" t="s">
        <v>358</v>
      </c>
      <c r="D517" s="501">
        <v>1</v>
      </c>
      <c r="E517" s="498"/>
      <c r="F517" s="502">
        <f t="shared" si="53"/>
        <v>0</v>
      </c>
      <c r="G517" s="503" t="s">
        <v>211</v>
      </c>
      <c r="H517" s="504">
        <f>IF(G517&lt;&gt;"",VLOOKUP(G517,'5.1.4 Exchange Rates'!$C$23:$D$37,2,FALSE),"")</f>
        <v>1</v>
      </c>
      <c r="I517" s="498"/>
      <c r="J517" s="505">
        <f t="shared" si="54"/>
        <v>0</v>
      </c>
      <c r="K517" s="505">
        <f t="shared" si="55"/>
        <v>0</v>
      </c>
      <c r="L517" s="497">
        <f t="shared" si="51"/>
        <v>0</v>
      </c>
      <c r="M517" s="498">
        <f t="shared" si="56"/>
        <v>0</v>
      </c>
      <c r="N517" s="502">
        <f t="shared" si="52"/>
        <v>0</v>
      </c>
      <c r="O517" s="498"/>
      <c r="P517" s="497" t="str">
        <f>IF(O517="","Fixed",VLOOKUP(O517,'5.1.2 CPA Formulae'!$B$9:$E$19,2,FALSE))</f>
        <v>Fixed</v>
      </c>
    </row>
    <row r="518" spans="1:16" s="424" customFormat="1" ht="24.95" customHeight="1" x14ac:dyDescent="0.2">
      <c r="A518" s="496">
        <v>501</v>
      </c>
      <c r="B518" s="507" t="s">
        <v>855</v>
      </c>
      <c r="C518" s="501" t="s">
        <v>358</v>
      </c>
      <c r="D518" s="501">
        <v>1</v>
      </c>
      <c r="E518" s="498"/>
      <c r="F518" s="502">
        <f t="shared" si="53"/>
        <v>0</v>
      </c>
      <c r="G518" s="503" t="s">
        <v>211</v>
      </c>
      <c r="H518" s="504">
        <f>IF(G518&lt;&gt;"",VLOOKUP(G518,'5.1.4 Exchange Rates'!$C$23:$D$37,2,FALSE),"")</f>
        <v>1</v>
      </c>
      <c r="I518" s="498"/>
      <c r="J518" s="505">
        <f t="shared" si="54"/>
        <v>0</v>
      </c>
      <c r="K518" s="505">
        <f t="shared" si="55"/>
        <v>0</v>
      </c>
      <c r="L518" s="497">
        <f t="shared" si="51"/>
        <v>0</v>
      </c>
      <c r="M518" s="498">
        <f t="shared" si="56"/>
        <v>0</v>
      </c>
      <c r="N518" s="502">
        <f t="shared" si="52"/>
        <v>0</v>
      </c>
      <c r="O518" s="498"/>
      <c r="P518" s="497" t="str">
        <f>IF(O518="","Fixed",VLOOKUP(O518,'5.1.2 CPA Formulae'!$B$9:$E$19,2,FALSE))</f>
        <v>Fixed</v>
      </c>
    </row>
    <row r="519" spans="1:16" s="424" customFormat="1" ht="24.95" customHeight="1" x14ac:dyDescent="0.2">
      <c r="A519" s="496">
        <v>502</v>
      </c>
      <c r="B519" s="507" t="s">
        <v>856</v>
      </c>
      <c r="C519" s="501" t="s">
        <v>358</v>
      </c>
      <c r="D519" s="501">
        <v>1</v>
      </c>
      <c r="E519" s="498"/>
      <c r="F519" s="502">
        <f t="shared" si="53"/>
        <v>0</v>
      </c>
      <c r="G519" s="503" t="s">
        <v>211</v>
      </c>
      <c r="H519" s="504">
        <f>IF(G519&lt;&gt;"",VLOOKUP(G519,'5.1.4 Exchange Rates'!$C$23:$D$37,2,FALSE),"")</f>
        <v>1</v>
      </c>
      <c r="I519" s="498"/>
      <c r="J519" s="505">
        <f t="shared" si="54"/>
        <v>0</v>
      </c>
      <c r="K519" s="505">
        <f t="shared" si="55"/>
        <v>0</v>
      </c>
      <c r="L519" s="497">
        <f t="shared" si="51"/>
        <v>0</v>
      </c>
      <c r="M519" s="498">
        <f t="shared" si="56"/>
        <v>0</v>
      </c>
      <c r="N519" s="502">
        <f t="shared" si="52"/>
        <v>0</v>
      </c>
      <c r="O519" s="498"/>
      <c r="P519" s="497" t="str">
        <f>IF(O519="","Fixed",VLOOKUP(O519,'5.1.2 CPA Formulae'!$B$9:$E$19,2,FALSE))</f>
        <v>Fixed</v>
      </c>
    </row>
    <row r="520" spans="1:16" s="424" customFormat="1" ht="24.95" customHeight="1" x14ac:dyDescent="0.2">
      <c r="A520" s="496">
        <v>503</v>
      </c>
      <c r="B520" s="507" t="s">
        <v>857</v>
      </c>
      <c r="C520" s="501" t="s">
        <v>358</v>
      </c>
      <c r="D520" s="501">
        <v>1</v>
      </c>
      <c r="E520" s="498"/>
      <c r="F520" s="502">
        <f t="shared" si="53"/>
        <v>0</v>
      </c>
      <c r="G520" s="503" t="s">
        <v>211</v>
      </c>
      <c r="H520" s="504">
        <f>IF(G520&lt;&gt;"",VLOOKUP(G520,'5.1.4 Exchange Rates'!$C$23:$D$37,2,FALSE),"")</f>
        <v>1</v>
      </c>
      <c r="I520" s="498"/>
      <c r="J520" s="505">
        <f t="shared" si="54"/>
        <v>0</v>
      </c>
      <c r="K520" s="505">
        <f t="shared" si="55"/>
        <v>0</v>
      </c>
      <c r="L520" s="497">
        <f t="shared" si="51"/>
        <v>0</v>
      </c>
      <c r="M520" s="498">
        <f t="shared" si="56"/>
        <v>0</v>
      </c>
      <c r="N520" s="502">
        <f t="shared" si="52"/>
        <v>0</v>
      </c>
      <c r="O520" s="498"/>
      <c r="P520" s="497" t="str">
        <f>IF(O520="","Fixed",VLOOKUP(O520,'5.1.2 CPA Formulae'!$B$9:$E$19,2,FALSE))</f>
        <v>Fixed</v>
      </c>
    </row>
    <row r="521" spans="1:16" s="424" customFormat="1" ht="24.95" customHeight="1" x14ac:dyDescent="0.2">
      <c r="A521" s="496">
        <v>504</v>
      </c>
      <c r="B521" s="507" t="s">
        <v>858</v>
      </c>
      <c r="C521" s="501" t="s">
        <v>358</v>
      </c>
      <c r="D521" s="501">
        <v>1</v>
      </c>
      <c r="E521" s="498"/>
      <c r="F521" s="502">
        <f t="shared" si="53"/>
        <v>0</v>
      </c>
      <c r="G521" s="503" t="s">
        <v>211</v>
      </c>
      <c r="H521" s="504">
        <f>IF(G521&lt;&gt;"",VLOOKUP(G521,'5.1.4 Exchange Rates'!$C$23:$D$37,2,FALSE),"")</f>
        <v>1</v>
      </c>
      <c r="I521" s="498"/>
      <c r="J521" s="505">
        <f t="shared" si="54"/>
        <v>0</v>
      </c>
      <c r="K521" s="505">
        <f t="shared" si="55"/>
        <v>0</v>
      </c>
      <c r="L521" s="497">
        <f t="shared" si="51"/>
        <v>0</v>
      </c>
      <c r="M521" s="498">
        <f t="shared" si="56"/>
        <v>0</v>
      </c>
      <c r="N521" s="502">
        <f t="shared" si="52"/>
        <v>0</v>
      </c>
      <c r="O521" s="498"/>
      <c r="P521" s="497" t="str">
        <f>IF(O521="","Fixed",VLOOKUP(O521,'5.1.2 CPA Formulae'!$B$9:$E$19,2,FALSE))</f>
        <v>Fixed</v>
      </c>
    </row>
    <row r="522" spans="1:16" s="424" customFormat="1" ht="24.95" customHeight="1" x14ac:dyDescent="0.2">
      <c r="A522" s="496">
        <v>505</v>
      </c>
      <c r="B522" s="507" t="s">
        <v>859</v>
      </c>
      <c r="C522" s="501" t="s">
        <v>358</v>
      </c>
      <c r="D522" s="501">
        <v>1</v>
      </c>
      <c r="E522" s="498"/>
      <c r="F522" s="502">
        <f t="shared" si="53"/>
        <v>0</v>
      </c>
      <c r="G522" s="503" t="s">
        <v>211</v>
      </c>
      <c r="H522" s="504">
        <f>IF(G522&lt;&gt;"",VLOOKUP(G522,'5.1.4 Exchange Rates'!$C$23:$D$37,2,FALSE),"")</f>
        <v>1</v>
      </c>
      <c r="I522" s="498"/>
      <c r="J522" s="505">
        <f t="shared" si="54"/>
        <v>0</v>
      </c>
      <c r="K522" s="505">
        <f t="shared" si="55"/>
        <v>0</v>
      </c>
      <c r="L522" s="497">
        <f t="shared" si="51"/>
        <v>0</v>
      </c>
      <c r="M522" s="498">
        <f t="shared" si="56"/>
        <v>0</v>
      </c>
      <c r="N522" s="502">
        <f t="shared" si="52"/>
        <v>0</v>
      </c>
      <c r="O522" s="498"/>
      <c r="P522" s="497" t="str">
        <f>IF(O522="","Fixed",VLOOKUP(O522,'5.1.2 CPA Formulae'!$B$9:$E$19,2,FALSE))</f>
        <v>Fixed</v>
      </c>
    </row>
    <row r="523" spans="1:16" s="424" customFormat="1" ht="24.95" customHeight="1" x14ac:dyDescent="0.2">
      <c r="A523" s="496">
        <v>506</v>
      </c>
      <c r="B523" s="507" t="s">
        <v>860</v>
      </c>
      <c r="C523" s="501" t="s">
        <v>358</v>
      </c>
      <c r="D523" s="501">
        <v>1</v>
      </c>
      <c r="E523" s="498"/>
      <c r="F523" s="502">
        <f t="shared" si="53"/>
        <v>0</v>
      </c>
      <c r="G523" s="503" t="s">
        <v>211</v>
      </c>
      <c r="H523" s="504">
        <f>IF(G523&lt;&gt;"",VLOOKUP(G523,'5.1.4 Exchange Rates'!$C$23:$D$37,2,FALSE),"")</f>
        <v>1</v>
      </c>
      <c r="I523" s="498"/>
      <c r="J523" s="505">
        <f t="shared" si="54"/>
        <v>0</v>
      </c>
      <c r="K523" s="505">
        <f t="shared" si="55"/>
        <v>0</v>
      </c>
      <c r="L523" s="497">
        <f t="shared" si="51"/>
        <v>0</v>
      </c>
      <c r="M523" s="498">
        <f t="shared" si="56"/>
        <v>0</v>
      </c>
      <c r="N523" s="502">
        <f t="shared" si="52"/>
        <v>0</v>
      </c>
      <c r="O523" s="498"/>
      <c r="P523" s="497" t="str">
        <f>IF(O523="","Fixed",VLOOKUP(O523,'5.1.2 CPA Formulae'!$B$9:$E$19,2,FALSE))</f>
        <v>Fixed</v>
      </c>
    </row>
    <row r="524" spans="1:16" s="424" customFormat="1" ht="24.95" customHeight="1" x14ac:dyDescent="0.2">
      <c r="A524" s="496">
        <v>507</v>
      </c>
      <c r="B524" s="507" t="s">
        <v>861</v>
      </c>
      <c r="C524" s="501" t="s">
        <v>358</v>
      </c>
      <c r="D524" s="501">
        <v>1</v>
      </c>
      <c r="E524" s="498"/>
      <c r="F524" s="502">
        <f t="shared" si="53"/>
        <v>0</v>
      </c>
      <c r="G524" s="503" t="s">
        <v>211</v>
      </c>
      <c r="H524" s="504">
        <f>IF(G524&lt;&gt;"",VLOOKUP(G524,'5.1.4 Exchange Rates'!$C$23:$D$37,2,FALSE),"")</f>
        <v>1</v>
      </c>
      <c r="I524" s="498"/>
      <c r="J524" s="505">
        <f t="shared" si="54"/>
        <v>0</v>
      </c>
      <c r="K524" s="505">
        <f t="shared" si="55"/>
        <v>0</v>
      </c>
      <c r="L524" s="497">
        <f t="shared" si="51"/>
        <v>0</v>
      </c>
      <c r="M524" s="498">
        <f t="shared" si="56"/>
        <v>0</v>
      </c>
      <c r="N524" s="502">
        <f t="shared" si="52"/>
        <v>0</v>
      </c>
      <c r="O524" s="498"/>
      <c r="P524" s="497" t="str">
        <f>IF(O524="","Fixed",VLOOKUP(O524,'5.1.2 CPA Formulae'!$B$9:$E$19,2,FALSE))</f>
        <v>Fixed</v>
      </c>
    </row>
    <row r="525" spans="1:16" s="424" customFormat="1" ht="24.95" customHeight="1" x14ac:dyDescent="0.2">
      <c r="A525" s="496">
        <v>508</v>
      </c>
      <c r="B525" s="507" t="s">
        <v>862</v>
      </c>
      <c r="C525" s="501" t="s">
        <v>358</v>
      </c>
      <c r="D525" s="501">
        <v>1</v>
      </c>
      <c r="E525" s="498"/>
      <c r="F525" s="502">
        <f t="shared" si="53"/>
        <v>0</v>
      </c>
      <c r="G525" s="503" t="s">
        <v>211</v>
      </c>
      <c r="H525" s="504">
        <f>IF(G525&lt;&gt;"",VLOOKUP(G525,'5.1.4 Exchange Rates'!$C$23:$D$37,2,FALSE),"")</f>
        <v>1</v>
      </c>
      <c r="I525" s="498"/>
      <c r="J525" s="505">
        <f t="shared" si="54"/>
        <v>0</v>
      </c>
      <c r="K525" s="505">
        <f t="shared" si="55"/>
        <v>0</v>
      </c>
      <c r="L525" s="497">
        <f t="shared" si="51"/>
        <v>0</v>
      </c>
      <c r="M525" s="498">
        <f t="shared" si="56"/>
        <v>0</v>
      </c>
      <c r="N525" s="502">
        <f t="shared" si="52"/>
        <v>0</v>
      </c>
      <c r="O525" s="498"/>
      <c r="P525" s="497" t="str">
        <f>IF(O525="","Fixed",VLOOKUP(O525,'5.1.2 CPA Formulae'!$B$9:$E$19,2,FALSE))</f>
        <v>Fixed</v>
      </c>
    </row>
    <row r="526" spans="1:16" s="424" customFormat="1" ht="24.95" customHeight="1" x14ac:dyDescent="0.2">
      <c r="A526" s="496">
        <v>509</v>
      </c>
      <c r="B526" s="507" t="s">
        <v>863</v>
      </c>
      <c r="C526" s="501" t="s">
        <v>358</v>
      </c>
      <c r="D526" s="501">
        <v>1</v>
      </c>
      <c r="E526" s="498"/>
      <c r="F526" s="502">
        <f t="shared" si="53"/>
        <v>0</v>
      </c>
      <c r="G526" s="503" t="s">
        <v>211</v>
      </c>
      <c r="H526" s="504">
        <f>IF(G526&lt;&gt;"",VLOOKUP(G526,'5.1.4 Exchange Rates'!$C$23:$D$37,2,FALSE),"")</f>
        <v>1</v>
      </c>
      <c r="I526" s="498"/>
      <c r="J526" s="505">
        <f t="shared" si="54"/>
        <v>0</v>
      </c>
      <c r="K526" s="505">
        <f t="shared" si="55"/>
        <v>0</v>
      </c>
      <c r="L526" s="497">
        <f t="shared" si="51"/>
        <v>0</v>
      </c>
      <c r="M526" s="498">
        <f t="shared" si="56"/>
        <v>0</v>
      </c>
      <c r="N526" s="502">
        <f t="shared" si="52"/>
        <v>0</v>
      </c>
      <c r="O526" s="498"/>
      <c r="P526" s="497" t="str">
        <f>IF(O526="","Fixed",VLOOKUP(O526,'5.1.2 CPA Formulae'!$B$9:$E$19,2,FALSE))</f>
        <v>Fixed</v>
      </c>
    </row>
    <row r="527" spans="1:16" s="424" customFormat="1" ht="24.95" customHeight="1" x14ac:dyDescent="0.2">
      <c r="A527" s="496">
        <v>510</v>
      </c>
      <c r="B527" s="507" t="s">
        <v>864</v>
      </c>
      <c r="C527" s="501" t="s">
        <v>358</v>
      </c>
      <c r="D527" s="501">
        <v>1</v>
      </c>
      <c r="E527" s="498"/>
      <c r="F527" s="502">
        <f t="shared" si="53"/>
        <v>0</v>
      </c>
      <c r="G527" s="503" t="s">
        <v>211</v>
      </c>
      <c r="H527" s="504">
        <f>IF(G527&lt;&gt;"",VLOOKUP(G527,'5.1.4 Exchange Rates'!$C$23:$D$37,2,FALSE),"")</f>
        <v>1</v>
      </c>
      <c r="I527" s="498"/>
      <c r="J527" s="505">
        <f t="shared" si="54"/>
        <v>0</v>
      </c>
      <c r="K527" s="505">
        <f t="shared" si="55"/>
        <v>0</v>
      </c>
      <c r="L527" s="497">
        <f t="shared" si="51"/>
        <v>0</v>
      </c>
      <c r="M527" s="498">
        <f t="shared" si="56"/>
        <v>0</v>
      </c>
      <c r="N527" s="502">
        <f t="shared" si="52"/>
        <v>0</v>
      </c>
      <c r="O527" s="498"/>
      <c r="P527" s="497" t="str">
        <f>IF(O527="","Fixed",VLOOKUP(O527,'5.1.2 CPA Formulae'!$B$9:$E$19,2,FALSE))</f>
        <v>Fixed</v>
      </c>
    </row>
    <row r="528" spans="1:16" s="424" customFormat="1" ht="24.95" customHeight="1" x14ac:dyDescent="0.2">
      <c r="A528" s="496">
        <v>511</v>
      </c>
      <c r="B528" s="507" t="s">
        <v>865</v>
      </c>
      <c r="C528" s="501" t="s">
        <v>358</v>
      </c>
      <c r="D528" s="501">
        <v>1</v>
      </c>
      <c r="E528" s="498"/>
      <c r="F528" s="502">
        <f t="shared" si="53"/>
        <v>0</v>
      </c>
      <c r="G528" s="503" t="s">
        <v>211</v>
      </c>
      <c r="H528" s="504">
        <f>IF(G528&lt;&gt;"",VLOOKUP(G528,'5.1.4 Exchange Rates'!$C$23:$D$37,2,FALSE),"")</f>
        <v>1</v>
      </c>
      <c r="I528" s="498"/>
      <c r="J528" s="505">
        <f t="shared" si="54"/>
        <v>0</v>
      </c>
      <c r="K528" s="505">
        <f t="shared" si="55"/>
        <v>0</v>
      </c>
      <c r="L528" s="497">
        <f t="shared" si="51"/>
        <v>0</v>
      </c>
      <c r="M528" s="498">
        <f t="shared" si="56"/>
        <v>0</v>
      </c>
      <c r="N528" s="502">
        <f t="shared" si="52"/>
        <v>0</v>
      </c>
      <c r="O528" s="498"/>
      <c r="P528" s="497" t="str">
        <f>IF(O528="","Fixed",VLOOKUP(O528,'5.1.2 CPA Formulae'!$B$9:$E$19,2,FALSE))</f>
        <v>Fixed</v>
      </c>
    </row>
    <row r="529" spans="1:16" s="424" customFormat="1" ht="24.95" customHeight="1" x14ac:dyDescent="0.2">
      <c r="A529" s="496">
        <v>512</v>
      </c>
      <c r="B529" s="507" t="s">
        <v>668</v>
      </c>
      <c r="C529" s="501" t="s">
        <v>358</v>
      </c>
      <c r="D529" s="501">
        <v>1</v>
      </c>
      <c r="E529" s="498"/>
      <c r="F529" s="502">
        <f t="shared" si="53"/>
        <v>0</v>
      </c>
      <c r="G529" s="503" t="s">
        <v>211</v>
      </c>
      <c r="H529" s="504">
        <f>IF(G529&lt;&gt;"",VLOOKUP(G529,'5.1.4 Exchange Rates'!$C$23:$D$37,2,FALSE),"")</f>
        <v>1</v>
      </c>
      <c r="I529" s="498"/>
      <c r="J529" s="505">
        <f t="shared" si="54"/>
        <v>0</v>
      </c>
      <c r="K529" s="505">
        <f t="shared" si="55"/>
        <v>0</v>
      </c>
      <c r="L529" s="497">
        <f t="shared" si="51"/>
        <v>0</v>
      </c>
      <c r="M529" s="498">
        <f t="shared" si="56"/>
        <v>0</v>
      </c>
      <c r="N529" s="502">
        <f t="shared" si="52"/>
        <v>0</v>
      </c>
      <c r="O529" s="498"/>
      <c r="P529" s="497" t="str">
        <f>IF(O529="","Fixed",VLOOKUP(O529,'5.1.2 CPA Formulae'!$B$9:$E$19,2,FALSE))</f>
        <v>Fixed</v>
      </c>
    </row>
    <row r="530" spans="1:16" s="424" customFormat="1" ht="24.95" customHeight="1" x14ac:dyDescent="0.2">
      <c r="A530" s="496">
        <v>513</v>
      </c>
      <c r="B530" s="507" t="s">
        <v>866</v>
      </c>
      <c r="C530" s="501" t="s">
        <v>358</v>
      </c>
      <c r="D530" s="501">
        <v>1</v>
      </c>
      <c r="E530" s="498"/>
      <c r="F530" s="502">
        <f t="shared" si="53"/>
        <v>0</v>
      </c>
      <c r="G530" s="503" t="s">
        <v>211</v>
      </c>
      <c r="H530" s="504">
        <f>IF(G530&lt;&gt;"",VLOOKUP(G530,'5.1.4 Exchange Rates'!$C$23:$D$37,2,FALSE),"")</f>
        <v>1</v>
      </c>
      <c r="I530" s="498"/>
      <c r="J530" s="505">
        <f t="shared" si="54"/>
        <v>0</v>
      </c>
      <c r="K530" s="505">
        <f t="shared" si="55"/>
        <v>0</v>
      </c>
      <c r="L530" s="497">
        <f t="shared" si="51"/>
        <v>0</v>
      </c>
      <c r="M530" s="498">
        <f t="shared" si="56"/>
        <v>0</v>
      </c>
      <c r="N530" s="502">
        <f t="shared" si="52"/>
        <v>0</v>
      </c>
      <c r="O530" s="498"/>
      <c r="P530" s="497" t="str">
        <f>IF(O530="","Fixed",VLOOKUP(O530,'5.1.2 CPA Formulae'!$B$9:$E$19,2,FALSE))</f>
        <v>Fixed</v>
      </c>
    </row>
    <row r="531" spans="1:16" s="424" customFormat="1" ht="24.95" customHeight="1" x14ac:dyDescent="0.2">
      <c r="A531" s="496">
        <v>514</v>
      </c>
      <c r="B531" s="507" t="s">
        <v>867</v>
      </c>
      <c r="C531" s="501" t="s">
        <v>358</v>
      </c>
      <c r="D531" s="501">
        <v>1</v>
      </c>
      <c r="E531" s="498"/>
      <c r="F531" s="502">
        <f t="shared" si="53"/>
        <v>0</v>
      </c>
      <c r="G531" s="503" t="s">
        <v>211</v>
      </c>
      <c r="H531" s="504">
        <f>IF(G531&lt;&gt;"",VLOOKUP(G531,'5.1.4 Exchange Rates'!$C$23:$D$37,2,FALSE),"")</f>
        <v>1</v>
      </c>
      <c r="I531" s="498"/>
      <c r="J531" s="505">
        <f t="shared" si="54"/>
        <v>0</v>
      </c>
      <c r="K531" s="505">
        <f t="shared" si="55"/>
        <v>0</v>
      </c>
      <c r="L531" s="497">
        <f t="shared" si="51"/>
        <v>0</v>
      </c>
      <c r="M531" s="498">
        <f t="shared" si="56"/>
        <v>0</v>
      </c>
      <c r="N531" s="502">
        <f t="shared" si="52"/>
        <v>0</v>
      </c>
      <c r="O531" s="498"/>
      <c r="P531" s="497" t="str">
        <f>IF(O531="","Fixed",VLOOKUP(O531,'5.1.2 CPA Formulae'!$B$9:$E$19,2,FALSE))</f>
        <v>Fixed</v>
      </c>
    </row>
    <row r="532" spans="1:16" s="424" customFormat="1" ht="24.95" customHeight="1" x14ac:dyDescent="0.2">
      <c r="A532" s="496">
        <v>515</v>
      </c>
      <c r="B532" s="507" t="s">
        <v>868</v>
      </c>
      <c r="C532" s="501" t="s">
        <v>358</v>
      </c>
      <c r="D532" s="501">
        <v>1</v>
      </c>
      <c r="E532" s="498"/>
      <c r="F532" s="502">
        <f t="shared" si="53"/>
        <v>0</v>
      </c>
      <c r="G532" s="503" t="s">
        <v>211</v>
      </c>
      <c r="H532" s="504">
        <f>IF(G532&lt;&gt;"",VLOOKUP(G532,'5.1.4 Exchange Rates'!$C$23:$D$37,2,FALSE),"")</f>
        <v>1</v>
      </c>
      <c r="I532" s="498"/>
      <c r="J532" s="505">
        <f t="shared" si="54"/>
        <v>0</v>
      </c>
      <c r="K532" s="505">
        <f t="shared" si="55"/>
        <v>0</v>
      </c>
      <c r="L532" s="497">
        <f t="shared" si="51"/>
        <v>0</v>
      </c>
      <c r="M532" s="498">
        <f t="shared" si="56"/>
        <v>0</v>
      </c>
      <c r="N532" s="502">
        <f t="shared" si="52"/>
        <v>0</v>
      </c>
      <c r="O532" s="498"/>
      <c r="P532" s="497" t="str">
        <f>IF(O532="","Fixed",VLOOKUP(O532,'5.1.2 CPA Formulae'!$B$9:$E$19,2,FALSE))</f>
        <v>Fixed</v>
      </c>
    </row>
    <row r="533" spans="1:16" s="424" customFormat="1" ht="24.95" customHeight="1" x14ac:dyDescent="0.2">
      <c r="A533" s="496">
        <v>516</v>
      </c>
      <c r="B533" s="507" t="s">
        <v>766</v>
      </c>
      <c r="C533" s="501" t="s">
        <v>358</v>
      </c>
      <c r="D533" s="501">
        <v>1</v>
      </c>
      <c r="E533" s="498"/>
      <c r="F533" s="502">
        <f t="shared" si="53"/>
        <v>0</v>
      </c>
      <c r="G533" s="503" t="s">
        <v>211</v>
      </c>
      <c r="H533" s="504">
        <f>IF(G533&lt;&gt;"",VLOOKUP(G533,'5.1.4 Exchange Rates'!$C$23:$D$37,2,FALSE),"")</f>
        <v>1</v>
      </c>
      <c r="I533" s="498"/>
      <c r="J533" s="505">
        <f t="shared" si="54"/>
        <v>0</v>
      </c>
      <c r="K533" s="505">
        <f t="shared" si="55"/>
        <v>0</v>
      </c>
      <c r="L533" s="497">
        <f t="shared" si="51"/>
        <v>0</v>
      </c>
      <c r="M533" s="498">
        <f t="shared" si="56"/>
        <v>0</v>
      </c>
      <c r="N533" s="502">
        <f t="shared" si="52"/>
        <v>0</v>
      </c>
      <c r="O533" s="498"/>
      <c r="P533" s="497" t="str">
        <f>IF(O533="","Fixed",VLOOKUP(O533,'5.1.2 CPA Formulae'!$B$9:$E$19,2,FALSE))</f>
        <v>Fixed</v>
      </c>
    </row>
    <row r="534" spans="1:16" s="424" customFormat="1" ht="24.95" customHeight="1" x14ac:dyDescent="0.2">
      <c r="A534" s="496">
        <v>517</v>
      </c>
      <c r="B534" s="507" t="s">
        <v>869</v>
      </c>
      <c r="C534" s="501" t="s">
        <v>358</v>
      </c>
      <c r="D534" s="501">
        <v>1</v>
      </c>
      <c r="E534" s="498"/>
      <c r="F534" s="502">
        <f t="shared" si="53"/>
        <v>0</v>
      </c>
      <c r="G534" s="503" t="s">
        <v>211</v>
      </c>
      <c r="H534" s="504">
        <f>IF(G534&lt;&gt;"",VLOOKUP(G534,'5.1.4 Exchange Rates'!$C$23:$D$37,2,FALSE),"")</f>
        <v>1</v>
      </c>
      <c r="I534" s="498"/>
      <c r="J534" s="505">
        <f t="shared" si="54"/>
        <v>0</v>
      </c>
      <c r="K534" s="505">
        <f t="shared" si="55"/>
        <v>0</v>
      </c>
      <c r="L534" s="497">
        <f t="shared" si="51"/>
        <v>0</v>
      </c>
      <c r="M534" s="498">
        <f t="shared" si="56"/>
        <v>0</v>
      </c>
      <c r="N534" s="502">
        <f t="shared" si="52"/>
        <v>0</v>
      </c>
      <c r="O534" s="498"/>
      <c r="P534" s="497" t="str">
        <f>IF(O534="","Fixed",VLOOKUP(O534,'5.1.2 CPA Formulae'!$B$9:$E$19,2,FALSE))</f>
        <v>Fixed</v>
      </c>
    </row>
    <row r="535" spans="1:16" s="424" customFormat="1" ht="24.95" customHeight="1" x14ac:dyDescent="0.2">
      <c r="A535" s="496">
        <v>518</v>
      </c>
      <c r="B535" s="507" t="s">
        <v>870</v>
      </c>
      <c r="C535" s="501" t="s">
        <v>358</v>
      </c>
      <c r="D535" s="501">
        <v>1</v>
      </c>
      <c r="E535" s="498"/>
      <c r="F535" s="502">
        <f t="shared" si="53"/>
        <v>0</v>
      </c>
      <c r="G535" s="503" t="s">
        <v>211</v>
      </c>
      <c r="H535" s="504">
        <f>IF(G535&lt;&gt;"",VLOOKUP(G535,'5.1.4 Exchange Rates'!$C$23:$D$37,2,FALSE),"")</f>
        <v>1</v>
      </c>
      <c r="I535" s="498"/>
      <c r="J535" s="505">
        <f t="shared" si="54"/>
        <v>0</v>
      </c>
      <c r="K535" s="505">
        <f t="shared" si="55"/>
        <v>0</v>
      </c>
      <c r="L535" s="497">
        <f t="shared" si="51"/>
        <v>0</v>
      </c>
      <c r="M535" s="498">
        <f t="shared" si="56"/>
        <v>0</v>
      </c>
      <c r="N535" s="502">
        <f t="shared" si="52"/>
        <v>0</v>
      </c>
      <c r="O535" s="498"/>
      <c r="P535" s="497" t="str">
        <f>IF(O535="","Fixed",VLOOKUP(O535,'5.1.2 CPA Formulae'!$B$9:$E$19,2,FALSE))</f>
        <v>Fixed</v>
      </c>
    </row>
    <row r="536" spans="1:16" s="424" customFormat="1" ht="24.95" customHeight="1" x14ac:dyDescent="0.2">
      <c r="A536" s="496">
        <v>519</v>
      </c>
      <c r="B536" s="507" t="s">
        <v>871</v>
      </c>
      <c r="C536" s="501" t="s">
        <v>358</v>
      </c>
      <c r="D536" s="501">
        <v>1</v>
      </c>
      <c r="E536" s="498"/>
      <c r="F536" s="502">
        <f t="shared" si="53"/>
        <v>0</v>
      </c>
      <c r="G536" s="503" t="s">
        <v>211</v>
      </c>
      <c r="H536" s="504">
        <f>IF(G536&lt;&gt;"",VLOOKUP(G536,'5.1.4 Exchange Rates'!$C$23:$D$37,2,FALSE),"")</f>
        <v>1</v>
      </c>
      <c r="I536" s="498"/>
      <c r="J536" s="505">
        <f t="shared" si="54"/>
        <v>0</v>
      </c>
      <c r="K536" s="505">
        <f t="shared" si="55"/>
        <v>0</v>
      </c>
      <c r="L536" s="497">
        <f t="shared" si="51"/>
        <v>0</v>
      </c>
      <c r="M536" s="498">
        <f t="shared" si="56"/>
        <v>0</v>
      </c>
      <c r="N536" s="502">
        <f t="shared" si="52"/>
        <v>0</v>
      </c>
      <c r="O536" s="498"/>
      <c r="P536" s="497" t="str">
        <f>IF(O536="","Fixed",VLOOKUP(O536,'5.1.2 CPA Formulae'!$B$9:$E$19,2,FALSE))</f>
        <v>Fixed</v>
      </c>
    </row>
    <row r="537" spans="1:16" s="424" customFormat="1" ht="24.95" customHeight="1" x14ac:dyDescent="0.2">
      <c r="A537" s="496">
        <v>520</v>
      </c>
      <c r="B537" s="507" t="s">
        <v>872</v>
      </c>
      <c r="C537" s="501" t="s">
        <v>358</v>
      </c>
      <c r="D537" s="501">
        <v>1</v>
      </c>
      <c r="E537" s="498"/>
      <c r="F537" s="502">
        <f t="shared" si="53"/>
        <v>0</v>
      </c>
      <c r="G537" s="503" t="s">
        <v>211</v>
      </c>
      <c r="H537" s="504">
        <f>IF(G537&lt;&gt;"",VLOOKUP(G537,'5.1.4 Exchange Rates'!$C$23:$D$37,2,FALSE),"")</f>
        <v>1</v>
      </c>
      <c r="I537" s="498"/>
      <c r="J537" s="505">
        <f t="shared" si="54"/>
        <v>0</v>
      </c>
      <c r="K537" s="505">
        <f t="shared" si="55"/>
        <v>0</v>
      </c>
      <c r="L537" s="497">
        <f t="shared" si="51"/>
        <v>0</v>
      </c>
      <c r="M537" s="498">
        <f t="shared" si="56"/>
        <v>0</v>
      </c>
      <c r="N537" s="502">
        <f t="shared" si="52"/>
        <v>0</v>
      </c>
      <c r="O537" s="498"/>
      <c r="P537" s="497" t="str">
        <f>IF(O537="","Fixed",VLOOKUP(O537,'5.1.2 CPA Formulae'!$B$9:$E$19,2,FALSE))</f>
        <v>Fixed</v>
      </c>
    </row>
    <row r="538" spans="1:16" s="424" customFormat="1" ht="24.95" customHeight="1" x14ac:dyDescent="0.2">
      <c r="A538" s="496">
        <v>521</v>
      </c>
      <c r="B538" s="507" t="s">
        <v>873</v>
      </c>
      <c r="C538" s="501" t="s">
        <v>358</v>
      </c>
      <c r="D538" s="501">
        <v>1</v>
      </c>
      <c r="E538" s="498"/>
      <c r="F538" s="502">
        <f t="shared" si="53"/>
        <v>0</v>
      </c>
      <c r="G538" s="503" t="s">
        <v>211</v>
      </c>
      <c r="H538" s="504">
        <f>IF(G538&lt;&gt;"",VLOOKUP(G538,'5.1.4 Exchange Rates'!$C$23:$D$37,2,FALSE),"")</f>
        <v>1</v>
      </c>
      <c r="I538" s="498"/>
      <c r="J538" s="505">
        <f t="shared" si="54"/>
        <v>0</v>
      </c>
      <c r="K538" s="505">
        <f t="shared" si="55"/>
        <v>0</v>
      </c>
      <c r="L538" s="497">
        <f t="shared" si="51"/>
        <v>0</v>
      </c>
      <c r="M538" s="498">
        <f t="shared" si="56"/>
        <v>0</v>
      </c>
      <c r="N538" s="502">
        <f t="shared" si="52"/>
        <v>0</v>
      </c>
      <c r="O538" s="498"/>
      <c r="P538" s="497" t="str">
        <f>IF(O538="","Fixed",VLOOKUP(O538,'5.1.2 CPA Formulae'!$B$9:$E$19,2,FALSE))</f>
        <v>Fixed</v>
      </c>
    </row>
    <row r="539" spans="1:16" s="424" customFormat="1" ht="24.95" customHeight="1" x14ac:dyDescent="0.2">
      <c r="A539" s="496">
        <v>522</v>
      </c>
      <c r="B539" s="507" t="s">
        <v>874</v>
      </c>
      <c r="C539" s="501" t="s">
        <v>358</v>
      </c>
      <c r="D539" s="501">
        <v>1</v>
      </c>
      <c r="E539" s="498"/>
      <c r="F539" s="502">
        <f t="shared" si="53"/>
        <v>0</v>
      </c>
      <c r="G539" s="503" t="s">
        <v>211</v>
      </c>
      <c r="H539" s="504">
        <f>IF(G539&lt;&gt;"",VLOOKUP(G539,'5.1.4 Exchange Rates'!$C$23:$D$37,2,FALSE),"")</f>
        <v>1</v>
      </c>
      <c r="I539" s="498"/>
      <c r="J539" s="505">
        <f t="shared" si="54"/>
        <v>0</v>
      </c>
      <c r="K539" s="505">
        <f t="shared" si="55"/>
        <v>0</v>
      </c>
      <c r="L539" s="497">
        <f t="shared" si="51"/>
        <v>0</v>
      </c>
      <c r="M539" s="498">
        <f t="shared" si="56"/>
        <v>0</v>
      </c>
      <c r="N539" s="502">
        <f t="shared" si="52"/>
        <v>0</v>
      </c>
      <c r="O539" s="498"/>
      <c r="P539" s="497" t="str">
        <f>IF(O539="","Fixed",VLOOKUP(O539,'5.1.2 CPA Formulae'!$B$9:$E$19,2,FALSE))</f>
        <v>Fixed</v>
      </c>
    </row>
    <row r="540" spans="1:16" s="424" customFormat="1" ht="24.95" customHeight="1" x14ac:dyDescent="0.2">
      <c r="A540" s="496">
        <v>523</v>
      </c>
      <c r="B540" s="507" t="s">
        <v>875</v>
      </c>
      <c r="C540" s="501" t="s">
        <v>358</v>
      </c>
      <c r="D540" s="501">
        <v>1</v>
      </c>
      <c r="E540" s="498"/>
      <c r="F540" s="502">
        <f t="shared" si="53"/>
        <v>0</v>
      </c>
      <c r="G540" s="503" t="s">
        <v>211</v>
      </c>
      <c r="H540" s="504">
        <f>IF(G540&lt;&gt;"",VLOOKUP(G540,'5.1.4 Exchange Rates'!$C$23:$D$37,2,FALSE),"")</f>
        <v>1</v>
      </c>
      <c r="I540" s="498"/>
      <c r="J540" s="505">
        <f t="shared" si="54"/>
        <v>0</v>
      </c>
      <c r="K540" s="505">
        <f t="shared" si="55"/>
        <v>0</v>
      </c>
      <c r="L540" s="497">
        <f t="shared" si="51"/>
        <v>0</v>
      </c>
      <c r="M540" s="498">
        <f t="shared" si="56"/>
        <v>0</v>
      </c>
      <c r="N540" s="502">
        <f t="shared" si="52"/>
        <v>0</v>
      </c>
      <c r="O540" s="498"/>
      <c r="P540" s="497" t="str">
        <f>IF(O540="","Fixed",VLOOKUP(O540,'5.1.2 CPA Formulae'!$B$9:$E$19,2,FALSE))</f>
        <v>Fixed</v>
      </c>
    </row>
    <row r="541" spans="1:16" s="424" customFormat="1" ht="24.95" customHeight="1" x14ac:dyDescent="0.2">
      <c r="A541" s="496">
        <v>524</v>
      </c>
      <c r="B541" s="507" t="s">
        <v>876</v>
      </c>
      <c r="C541" s="501" t="s">
        <v>358</v>
      </c>
      <c r="D541" s="501">
        <v>1</v>
      </c>
      <c r="E541" s="498"/>
      <c r="F541" s="502">
        <f t="shared" si="53"/>
        <v>0</v>
      </c>
      <c r="G541" s="503" t="s">
        <v>211</v>
      </c>
      <c r="H541" s="504">
        <f>IF(G541&lt;&gt;"",VLOOKUP(G541,'5.1.4 Exchange Rates'!$C$23:$D$37,2,FALSE),"")</f>
        <v>1</v>
      </c>
      <c r="I541" s="498"/>
      <c r="J541" s="505">
        <f t="shared" si="54"/>
        <v>0</v>
      </c>
      <c r="K541" s="505">
        <f t="shared" si="55"/>
        <v>0</v>
      </c>
      <c r="L541" s="497">
        <f t="shared" si="51"/>
        <v>0</v>
      </c>
      <c r="M541" s="498">
        <f t="shared" si="56"/>
        <v>0</v>
      </c>
      <c r="N541" s="502">
        <f t="shared" si="52"/>
        <v>0</v>
      </c>
      <c r="O541" s="498"/>
      <c r="P541" s="497" t="str">
        <f>IF(O541="","Fixed",VLOOKUP(O541,'5.1.2 CPA Formulae'!$B$9:$E$19,2,FALSE))</f>
        <v>Fixed</v>
      </c>
    </row>
    <row r="542" spans="1:16" s="424" customFormat="1" ht="24.95" customHeight="1" x14ac:dyDescent="0.2">
      <c r="A542" s="496">
        <v>525</v>
      </c>
      <c r="B542" s="507" t="s">
        <v>877</v>
      </c>
      <c r="C542" s="501" t="s">
        <v>358</v>
      </c>
      <c r="D542" s="501">
        <v>1</v>
      </c>
      <c r="E542" s="498"/>
      <c r="F542" s="502">
        <f t="shared" si="53"/>
        <v>0</v>
      </c>
      <c r="G542" s="503" t="s">
        <v>211</v>
      </c>
      <c r="H542" s="504">
        <f>IF(G542&lt;&gt;"",VLOOKUP(G542,'5.1.4 Exchange Rates'!$C$23:$D$37,2,FALSE),"")</f>
        <v>1</v>
      </c>
      <c r="I542" s="498"/>
      <c r="J542" s="505">
        <f t="shared" si="54"/>
        <v>0</v>
      </c>
      <c r="K542" s="505">
        <f t="shared" si="55"/>
        <v>0</v>
      </c>
      <c r="L542" s="497">
        <f t="shared" si="51"/>
        <v>0</v>
      </c>
      <c r="M542" s="498">
        <f t="shared" si="56"/>
        <v>0</v>
      </c>
      <c r="N542" s="502">
        <f t="shared" si="52"/>
        <v>0</v>
      </c>
      <c r="O542" s="498"/>
      <c r="P542" s="497" t="str">
        <f>IF(O542="","Fixed",VLOOKUP(O542,'5.1.2 CPA Formulae'!$B$9:$E$19,2,FALSE))</f>
        <v>Fixed</v>
      </c>
    </row>
    <row r="543" spans="1:16" s="424" customFormat="1" ht="24.95" customHeight="1" x14ac:dyDescent="0.2">
      <c r="A543" s="496">
        <v>526</v>
      </c>
      <c r="B543" s="507" t="s">
        <v>878</v>
      </c>
      <c r="C543" s="501" t="s">
        <v>358</v>
      </c>
      <c r="D543" s="501">
        <v>1</v>
      </c>
      <c r="E543" s="498"/>
      <c r="F543" s="502">
        <f t="shared" si="53"/>
        <v>0</v>
      </c>
      <c r="G543" s="503" t="s">
        <v>211</v>
      </c>
      <c r="H543" s="504">
        <f>IF(G543&lt;&gt;"",VLOOKUP(G543,'5.1.4 Exchange Rates'!$C$23:$D$37,2,FALSE),"")</f>
        <v>1</v>
      </c>
      <c r="I543" s="498"/>
      <c r="J543" s="505">
        <f t="shared" si="54"/>
        <v>0</v>
      </c>
      <c r="K543" s="505">
        <f t="shared" si="55"/>
        <v>0</v>
      </c>
      <c r="L543" s="497">
        <f t="shared" si="51"/>
        <v>0</v>
      </c>
      <c r="M543" s="498">
        <f t="shared" si="56"/>
        <v>0</v>
      </c>
      <c r="N543" s="502">
        <f t="shared" si="52"/>
        <v>0</v>
      </c>
      <c r="O543" s="498"/>
      <c r="P543" s="497" t="str">
        <f>IF(O543="","Fixed",VLOOKUP(O543,'5.1.2 CPA Formulae'!$B$9:$E$19,2,FALSE))</f>
        <v>Fixed</v>
      </c>
    </row>
    <row r="544" spans="1:16" s="424" customFormat="1" ht="24.95" customHeight="1" x14ac:dyDescent="0.2">
      <c r="A544" s="496">
        <v>527</v>
      </c>
      <c r="B544" s="507" t="s">
        <v>879</v>
      </c>
      <c r="C544" s="501" t="s">
        <v>358</v>
      </c>
      <c r="D544" s="501">
        <v>1</v>
      </c>
      <c r="E544" s="498"/>
      <c r="F544" s="502">
        <f t="shared" si="53"/>
        <v>0</v>
      </c>
      <c r="G544" s="503" t="s">
        <v>211</v>
      </c>
      <c r="H544" s="504">
        <f>IF(G544&lt;&gt;"",VLOOKUP(G544,'5.1.4 Exchange Rates'!$C$23:$D$37,2,FALSE),"")</f>
        <v>1</v>
      </c>
      <c r="I544" s="498"/>
      <c r="J544" s="505">
        <f t="shared" si="54"/>
        <v>0</v>
      </c>
      <c r="K544" s="505">
        <f t="shared" si="55"/>
        <v>0</v>
      </c>
      <c r="L544" s="497">
        <f t="shared" si="51"/>
        <v>0</v>
      </c>
      <c r="M544" s="498">
        <f t="shared" si="56"/>
        <v>0</v>
      </c>
      <c r="N544" s="502">
        <f t="shared" si="52"/>
        <v>0</v>
      </c>
      <c r="O544" s="498"/>
      <c r="P544" s="497" t="str">
        <f>IF(O544="","Fixed",VLOOKUP(O544,'5.1.2 CPA Formulae'!$B$9:$E$19,2,FALSE))</f>
        <v>Fixed</v>
      </c>
    </row>
    <row r="545" spans="1:16" s="424" customFormat="1" ht="24.95" customHeight="1" x14ac:dyDescent="0.2">
      <c r="A545" s="496">
        <v>528</v>
      </c>
      <c r="B545" s="507" t="s">
        <v>880</v>
      </c>
      <c r="C545" s="501" t="s">
        <v>358</v>
      </c>
      <c r="D545" s="501">
        <v>1</v>
      </c>
      <c r="E545" s="498"/>
      <c r="F545" s="502">
        <f t="shared" si="53"/>
        <v>0</v>
      </c>
      <c r="G545" s="503" t="s">
        <v>211</v>
      </c>
      <c r="H545" s="504">
        <f>IF(G545&lt;&gt;"",VLOOKUP(G545,'5.1.4 Exchange Rates'!$C$23:$D$37,2,FALSE),"")</f>
        <v>1</v>
      </c>
      <c r="I545" s="498"/>
      <c r="J545" s="505">
        <f t="shared" si="54"/>
        <v>0</v>
      </c>
      <c r="K545" s="505">
        <f t="shared" si="55"/>
        <v>0</v>
      </c>
      <c r="L545" s="497">
        <f t="shared" si="51"/>
        <v>0</v>
      </c>
      <c r="M545" s="498">
        <f t="shared" si="56"/>
        <v>0</v>
      </c>
      <c r="N545" s="502">
        <f t="shared" si="52"/>
        <v>0</v>
      </c>
      <c r="O545" s="498"/>
      <c r="P545" s="497" t="str">
        <f>IF(O545="","Fixed",VLOOKUP(O545,'5.1.2 CPA Formulae'!$B$9:$E$19,2,FALSE))</f>
        <v>Fixed</v>
      </c>
    </row>
    <row r="546" spans="1:16" s="424" customFormat="1" ht="24.95" customHeight="1" x14ac:dyDescent="0.2">
      <c r="A546" s="496">
        <v>529</v>
      </c>
      <c r="B546" s="507" t="s">
        <v>877</v>
      </c>
      <c r="C546" s="501" t="s">
        <v>358</v>
      </c>
      <c r="D546" s="501">
        <v>1</v>
      </c>
      <c r="E546" s="498"/>
      <c r="F546" s="502">
        <f t="shared" si="53"/>
        <v>0</v>
      </c>
      <c r="G546" s="503" t="s">
        <v>211</v>
      </c>
      <c r="H546" s="504">
        <f>IF(G546&lt;&gt;"",VLOOKUP(G546,'5.1.4 Exchange Rates'!$C$23:$D$37,2,FALSE),"")</f>
        <v>1</v>
      </c>
      <c r="I546" s="498"/>
      <c r="J546" s="505">
        <f t="shared" si="54"/>
        <v>0</v>
      </c>
      <c r="K546" s="505">
        <f t="shared" si="55"/>
        <v>0</v>
      </c>
      <c r="L546" s="497">
        <f t="shared" si="51"/>
        <v>0</v>
      </c>
      <c r="M546" s="498">
        <f t="shared" si="56"/>
        <v>0</v>
      </c>
      <c r="N546" s="502">
        <f t="shared" si="52"/>
        <v>0</v>
      </c>
      <c r="O546" s="498"/>
      <c r="P546" s="497" t="str">
        <f>IF(O546="","Fixed",VLOOKUP(O546,'5.1.2 CPA Formulae'!$B$9:$E$19,2,FALSE))</f>
        <v>Fixed</v>
      </c>
    </row>
    <row r="547" spans="1:16" s="424" customFormat="1" ht="24.95" customHeight="1" x14ac:dyDescent="0.2">
      <c r="A547" s="496">
        <v>530</v>
      </c>
      <c r="B547" s="507" t="s">
        <v>878</v>
      </c>
      <c r="C547" s="501" t="s">
        <v>358</v>
      </c>
      <c r="D547" s="501">
        <v>1</v>
      </c>
      <c r="E547" s="498"/>
      <c r="F547" s="502">
        <f t="shared" si="53"/>
        <v>0</v>
      </c>
      <c r="G547" s="503" t="s">
        <v>211</v>
      </c>
      <c r="H547" s="504">
        <f>IF(G547&lt;&gt;"",VLOOKUP(G547,'5.1.4 Exchange Rates'!$C$23:$D$37,2,FALSE),"")</f>
        <v>1</v>
      </c>
      <c r="I547" s="498"/>
      <c r="J547" s="505">
        <f t="shared" si="54"/>
        <v>0</v>
      </c>
      <c r="K547" s="505">
        <f t="shared" si="55"/>
        <v>0</v>
      </c>
      <c r="L547" s="497">
        <f t="shared" si="51"/>
        <v>0</v>
      </c>
      <c r="M547" s="498">
        <f t="shared" si="56"/>
        <v>0</v>
      </c>
      <c r="N547" s="502">
        <f t="shared" si="52"/>
        <v>0</v>
      </c>
      <c r="O547" s="498"/>
      <c r="P547" s="497" t="str">
        <f>IF(O547="","Fixed",VLOOKUP(O547,'5.1.2 CPA Formulae'!$B$9:$E$19,2,FALSE))</f>
        <v>Fixed</v>
      </c>
    </row>
    <row r="548" spans="1:16" s="424" customFormat="1" ht="24.95" customHeight="1" x14ac:dyDescent="0.2">
      <c r="A548" s="496">
        <v>531</v>
      </c>
      <c r="B548" s="507" t="s">
        <v>879</v>
      </c>
      <c r="C548" s="501" t="s">
        <v>358</v>
      </c>
      <c r="D548" s="501">
        <v>1</v>
      </c>
      <c r="E548" s="498"/>
      <c r="F548" s="502">
        <f t="shared" si="53"/>
        <v>0</v>
      </c>
      <c r="G548" s="503" t="s">
        <v>211</v>
      </c>
      <c r="H548" s="504">
        <f>IF(G548&lt;&gt;"",VLOOKUP(G548,'5.1.4 Exchange Rates'!$C$23:$D$37,2,FALSE),"")</f>
        <v>1</v>
      </c>
      <c r="I548" s="498"/>
      <c r="J548" s="505">
        <f t="shared" si="54"/>
        <v>0</v>
      </c>
      <c r="K548" s="505">
        <f t="shared" si="55"/>
        <v>0</v>
      </c>
      <c r="L548" s="497">
        <f t="shared" si="51"/>
        <v>0</v>
      </c>
      <c r="M548" s="498">
        <f t="shared" si="56"/>
        <v>0</v>
      </c>
      <c r="N548" s="502">
        <f t="shared" si="52"/>
        <v>0</v>
      </c>
      <c r="O548" s="498"/>
      <c r="P548" s="497" t="str">
        <f>IF(O548="","Fixed",VLOOKUP(O548,'5.1.2 CPA Formulae'!$B$9:$E$19,2,FALSE))</f>
        <v>Fixed</v>
      </c>
    </row>
    <row r="549" spans="1:16" s="424" customFormat="1" ht="24.95" customHeight="1" thickBot="1" x14ac:dyDescent="0.25">
      <c r="A549" s="499"/>
      <c r="B549" s="514"/>
      <c r="C549" s="501"/>
      <c r="D549" s="501"/>
      <c r="E549" s="498"/>
      <c r="F549" s="502"/>
      <c r="G549" s="503"/>
      <c r="H549" s="504"/>
      <c r="I549" s="498"/>
      <c r="J549" s="505"/>
      <c r="K549" s="505"/>
      <c r="L549" s="497"/>
      <c r="M549" s="498"/>
      <c r="N549" s="502"/>
      <c r="O549" s="498"/>
      <c r="P549" s="497"/>
    </row>
    <row r="550" spans="1:16" s="424" customFormat="1" ht="31.15" customHeight="1" thickBot="1" x14ac:dyDescent="0.3">
      <c r="A550" s="429"/>
      <c r="B550" s="515" t="s">
        <v>310</v>
      </c>
      <c r="C550" s="516"/>
      <c r="D550" s="516"/>
      <c r="E550" s="428"/>
      <c r="F550" s="462">
        <f>SUM(F16:F549)</f>
        <v>0</v>
      </c>
      <c r="G550" s="533"/>
      <c r="H550" s="534"/>
      <c r="I550" s="535"/>
      <c r="J550" s="462">
        <f>SUM(J16:J549)</f>
        <v>0</v>
      </c>
      <c r="K550" s="462">
        <f>SUM(K16:K549)</f>
        <v>0</v>
      </c>
      <c r="L550" s="462">
        <f>SUM(L16:L549)</f>
        <v>0</v>
      </c>
      <c r="M550" s="462">
        <f>SUM(M16:M549)</f>
        <v>0</v>
      </c>
      <c r="N550" s="462">
        <f>SUM(N16:N549)</f>
        <v>0</v>
      </c>
      <c r="O550" s="426"/>
      <c r="P550" s="425"/>
    </row>
    <row r="551" spans="1:16" ht="51" x14ac:dyDescent="0.2">
      <c r="L551" s="423" t="s">
        <v>321</v>
      </c>
      <c r="N551" s="423" t="s">
        <v>322</v>
      </c>
    </row>
  </sheetData>
  <dataConsolidate/>
  <mergeCells count="23">
    <mergeCell ref="B9:C9"/>
    <mergeCell ref="B10:C10"/>
    <mergeCell ref="O12:P12"/>
    <mergeCell ref="O13:O14"/>
    <mergeCell ref="P13:P14"/>
    <mergeCell ref="D13:D14"/>
    <mergeCell ref="A13:A14"/>
    <mergeCell ref="G12:K12"/>
    <mergeCell ref="J13:J14"/>
    <mergeCell ref="I13:I14"/>
    <mergeCell ref="M13:M14"/>
    <mergeCell ref="L12:N12"/>
    <mergeCell ref="N13:N14"/>
    <mergeCell ref="B13:B14"/>
    <mergeCell ref="G13:G14"/>
    <mergeCell ref="H13:H14"/>
    <mergeCell ref="L13:L14"/>
    <mergeCell ref="C13:C14"/>
    <mergeCell ref="G550:I550"/>
    <mergeCell ref="K13:K14"/>
    <mergeCell ref="E12:F12"/>
    <mergeCell ref="F13:F14"/>
    <mergeCell ref="E13:E1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'5.1.4 Exchange Rates'!$C$24:$C$37</xm:f>
          </x14:formula1>
          <xm:sqref>G16:G549</xm:sqref>
        </x14:dataValidation>
        <x14:dataValidation type="list" allowBlank="1" showInputMessage="1" showErrorMessage="1" xr:uid="{00000000-0002-0000-0300-000001000000}">
          <x14:formula1>
            <xm:f>'5.1.2 CPA Formulae'!$B$9:$B$19</xm:f>
          </x14:formula1>
          <xm:sqref>O16:O549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CV184"/>
  <sheetViews>
    <sheetView view="pageBreakPreview" zoomScale="80" zoomScaleNormal="90" zoomScaleSheetLayoutView="80" workbookViewId="0">
      <selection activeCell="E21" sqref="E21"/>
    </sheetView>
  </sheetViews>
  <sheetFormatPr defaultColWidth="9.140625" defaultRowHeight="12.75" x14ac:dyDescent="0.2"/>
  <cols>
    <col min="1" max="1" width="20.85546875" style="322" customWidth="1"/>
    <col min="2" max="2" width="17.42578125" style="12" customWidth="1"/>
    <col min="3" max="3" width="40.42578125" style="12" customWidth="1"/>
    <col min="4" max="4" width="23.5703125" style="12" customWidth="1"/>
    <col min="5" max="5" width="23.140625" style="12" customWidth="1"/>
    <col min="6" max="6" width="18.42578125" style="12" customWidth="1"/>
    <col min="7" max="7" width="19.28515625" style="12" customWidth="1"/>
    <col min="8" max="8" width="14.7109375" style="12" customWidth="1"/>
    <col min="9" max="9" width="11.42578125" style="12" customWidth="1"/>
    <col min="10" max="10" width="9.42578125" style="12" bestFit="1" customWidth="1"/>
    <col min="11" max="11" width="10.42578125" style="12" bestFit="1" customWidth="1"/>
    <col min="12" max="12" width="10.28515625" style="12" bestFit="1" customWidth="1"/>
    <col min="13" max="13" width="10" style="12" bestFit="1" customWidth="1"/>
    <col min="14" max="14" width="10.5703125" style="12" bestFit="1" customWidth="1"/>
    <col min="15" max="16" width="10.42578125" style="12" bestFit="1" customWidth="1"/>
    <col min="17" max="17" width="10.28515625" style="12" bestFit="1" customWidth="1"/>
    <col min="18" max="18" width="10.140625" style="12" bestFit="1" customWidth="1"/>
    <col min="19" max="19" width="10.28515625" style="12" bestFit="1" customWidth="1"/>
    <col min="20" max="20" width="10.42578125" style="12" bestFit="1" customWidth="1"/>
    <col min="21" max="21" width="10.28515625" style="12" bestFit="1" customWidth="1"/>
    <col min="22" max="22" width="10.5703125" style="12" bestFit="1" customWidth="1"/>
    <col min="23" max="23" width="10.140625" style="12" bestFit="1" customWidth="1"/>
    <col min="24" max="24" width="10" style="12" bestFit="1" customWidth="1"/>
    <col min="25" max="25" width="10.42578125" style="12" bestFit="1" customWidth="1"/>
    <col min="26" max="26" width="10.28515625" style="12" bestFit="1" customWidth="1"/>
    <col min="27" max="27" width="10" style="12" bestFit="1" customWidth="1"/>
    <col min="28" max="29" width="10.42578125" style="12" bestFit="1" customWidth="1"/>
    <col min="30" max="30" width="10.5703125" style="12" bestFit="1" customWidth="1"/>
    <col min="31" max="31" width="10.42578125" style="12" bestFit="1" customWidth="1"/>
    <col min="32" max="32" width="10.5703125" style="12" bestFit="1" customWidth="1"/>
    <col min="33" max="33" width="9.85546875" style="12" bestFit="1" customWidth="1"/>
    <col min="34" max="34" width="9.42578125" style="12" bestFit="1" customWidth="1"/>
    <col min="35" max="35" width="10.42578125" style="12" bestFit="1" customWidth="1"/>
    <col min="36" max="36" width="10.28515625" style="12" bestFit="1" customWidth="1"/>
    <col min="37" max="37" width="10" style="12" bestFit="1" customWidth="1"/>
    <col min="38" max="38" width="10.42578125" style="12" bestFit="1" customWidth="1"/>
    <col min="39" max="39" width="10.28515625" style="12" bestFit="1" customWidth="1"/>
    <col min="40" max="40" width="9.85546875" style="12" bestFit="1" customWidth="1"/>
    <col min="41" max="41" width="10.28515625" style="12" bestFit="1" customWidth="1"/>
    <col min="42" max="42" width="10.42578125" style="12" bestFit="1" customWidth="1"/>
    <col min="43" max="43" width="10.28515625" style="12" bestFit="1" customWidth="1"/>
    <col min="44" max="44" width="10.5703125" style="12" bestFit="1" customWidth="1"/>
    <col min="45" max="45" width="9.85546875" style="12" bestFit="1" customWidth="1"/>
    <col min="46" max="46" width="9.42578125" style="12" bestFit="1" customWidth="1"/>
    <col min="47" max="47" width="10.42578125" style="12" bestFit="1" customWidth="1"/>
    <col min="48" max="48" width="10.28515625" style="12" bestFit="1" customWidth="1"/>
    <col min="49" max="49" width="10" style="12" bestFit="1" customWidth="1"/>
    <col min="50" max="50" width="10.42578125" style="12" bestFit="1" customWidth="1"/>
    <col min="51" max="51" width="10.28515625" style="12" bestFit="1" customWidth="1"/>
    <col min="52" max="52" width="9.85546875" style="12" bestFit="1" customWidth="1"/>
    <col min="53" max="53" width="10.28515625" style="12" bestFit="1" customWidth="1"/>
    <col min="54" max="54" width="10.42578125" style="12" bestFit="1" customWidth="1"/>
    <col min="55" max="55" width="10.28515625" style="12" bestFit="1" customWidth="1"/>
    <col min="56" max="56" width="10.5703125" style="12" bestFit="1" customWidth="1"/>
    <col min="57" max="57" width="9.85546875" style="12" bestFit="1" customWidth="1"/>
    <col min="58" max="58" width="9.42578125" style="12" bestFit="1" customWidth="1"/>
    <col min="59" max="59" width="10.42578125" style="12" bestFit="1" customWidth="1"/>
    <col min="60" max="60" width="10.28515625" style="12" bestFit="1" customWidth="1"/>
    <col min="61" max="61" width="10" style="12" bestFit="1" customWidth="1"/>
    <col min="62" max="62" width="10.42578125" style="12" bestFit="1" customWidth="1"/>
    <col min="63" max="63" width="10.28515625" style="12" bestFit="1" customWidth="1"/>
    <col min="64" max="64" width="9.7109375" style="12" bestFit="1" customWidth="1"/>
    <col min="65" max="16384" width="9.140625" style="12"/>
  </cols>
  <sheetData>
    <row r="1" spans="1:100" s="80" customFormat="1" ht="15.75" x14ac:dyDescent="0.2">
      <c r="A1" s="531" t="s">
        <v>80</v>
      </c>
      <c r="B1" s="532"/>
      <c r="C1" s="433" t="s">
        <v>886</v>
      </c>
      <c r="D1" s="3"/>
      <c r="G1" s="40"/>
      <c r="I1" s="41"/>
      <c r="J1" s="10"/>
      <c r="K1" s="43"/>
      <c r="L1" s="44"/>
      <c r="M1" s="6"/>
      <c r="N1" s="45"/>
      <c r="O1" s="7"/>
      <c r="P1" s="9"/>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row>
    <row r="2" spans="1:100" s="80" customFormat="1" ht="63.6" customHeight="1" x14ac:dyDescent="0.2">
      <c r="A2" s="531" t="s">
        <v>81</v>
      </c>
      <c r="B2" s="532"/>
      <c r="C2" s="434" t="s">
        <v>882</v>
      </c>
      <c r="D2" s="6"/>
      <c r="G2" s="40"/>
      <c r="H2" s="8"/>
      <c r="I2" s="42"/>
      <c r="J2" s="11"/>
      <c r="K2" s="43"/>
      <c r="L2" s="44"/>
      <c r="M2" s="6"/>
      <c r="N2" s="46"/>
      <c r="O2" s="7"/>
      <c r="P2" s="9"/>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row>
    <row r="3" spans="1:100" s="80" customFormat="1" ht="15.75" x14ac:dyDescent="0.2">
      <c r="A3" s="531" t="s">
        <v>82</v>
      </c>
      <c r="B3" s="532"/>
      <c r="C3" s="433">
        <f>'Tender Cover Sheet'!C16</f>
        <v>0</v>
      </c>
      <c r="D3" s="6"/>
      <c r="G3" s="40"/>
      <c r="H3" s="8"/>
      <c r="I3" s="42"/>
      <c r="J3" s="11"/>
      <c r="K3" s="43"/>
      <c r="L3" s="44"/>
      <c r="M3" s="6"/>
      <c r="N3" s="46"/>
      <c r="O3" s="7"/>
      <c r="P3" s="9"/>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row>
    <row r="4" spans="1:100" s="80" customFormat="1" ht="15.75" x14ac:dyDescent="0.2">
      <c r="A4" s="531" t="s">
        <v>86</v>
      </c>
      <c r="B4" s="532"/>
      <c r="C4" s="433" t="str">
        <f>'Read Me'!C4</f>
        <v>Main Offer Only</v>
      </c>
      <c r="D4" s="6"/>
      <c r="G4" s="40"/>
      <c r="H4" s="8"/>
      <c r="I4" s="42"/>
      <c r="J4" s="11"/>
      <c r="K4" s="43"/>
      <c r="L4" s="44"/>
      <c r="M4" s="6"/>
      <c r="N4" s="46"/>
      <c r="O4" s="7"/>
      <c r="P4" s="9"/>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row>
    <row r="5" spans="1:100" ht="15.75" x14ac:dyDescent="0.2">
      <c r="A5" s="248"/>
      <c r="B5" s="6"/>
      <c r="C5" s="53"/>
      <c r="N5" s="1"/>
      <c r="O5" s="1"/>
      <c r="P5" s="49"/>
      <c r="Q5" s="1"/>
    </row>
    <row r="6" spans="1:100" ht="48" customHeight="1" x14ac:dyDescent="0.2">
      <c r="A6" s="581" t="s">
        <v>243</v>
      </c>
      <c r="B6" s="581"/>
      <c r="C6" s="581"/>
      <c r="D6" s="581"/>
      <c r="E6" s="581"/>
      <c r="N6" s="1"/>
      <c r="O6" s="1"/>
      <c r="P6" s="1"/>
      <c r="Q6" s="49"/>
    </row>
    <row r="7" spans="1:100" ht="13.5" thickBot="1" x14ac:dyDescent="0.25">
      <c r="A7" s="311"/>
    </row>
    <row r="8" spans="1:100" ht="16.5" thickBot="1" x14ac:dyDescent="0.25">
      <c r="A8" s="312" t="s">
        <v>119</v>
      </c>
      <c r="B8" s="245" t="s">
        <v>117</v>
      </c>
      <c r="C8" s="246" t="s">
        <v>118</v>
      </c>
      <c r="D8" s="246"/>
      <c r="E8" s="247"/>
      <c r="F8" s="15"/>
      <c r="G8" s="15"/>
      <c r="H8" s="4"/>
      <c r="I8" s="4"/>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row>
    <row r="9" spans="1:100" ht="30.75" customHeight="1" thickBot="1" x14ac:dyDescent="0.25">
      <c r="A9" s="313">
        <v>1</v>
      </c>
      <c r="B9" s="453" t="s">
        <v>338</v>
      </c>
      <c r="C9" s="571" t="s">
        <v>340</v>
      </c>
      <c r="D9" s="571"/>
      <c r="E9" s="441"/>
      <c r="F9" s="554" t="s">
        <v>339</v>
      </c>
      <c r="G9" s="555"/>
      <c r="H9" s="556"/>
      <c r="I9" s="4"/>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row>
    <row r="10" spans="1:100" ht="14.25" x14ac:dyDescent="0.2">
      <c r="A10" s="314">
        <v>2</v>
      </c>
      <c r="B10" s="124" t="s">
        <v>1</v>
      </c>
      <c r="C10" s="568" t="str">
        <f>B41</f>
        <v>Tenderer's description of Formula A</v>
      </c>
      <c r="D10" s="569"/>
      <c r="E10" s="570"/>
      <c r="F10" s="559" t="s">
        <v>92</v>
      </c>
      <c r="G10" s="560"/>
      <c r="H10" s="561"/>
      <c r="I10" s="4"/>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row>
    <row r="11" spans="1:100" ht="14.25" x14ac:dyDescent="0.2">
      <c r="A11" s="314">
        <v>3</v>
      </c>
      <c r="B11" s="124" t="s">
        <v>2</v>
      </c>
      <c r="C11" s="568" t="str">
        <f>B52</f>
        <v>Tenderer's description of Formula B</v>
      </c>
      <c r="D11" s="569"/>
      <c r="E11" s="570"/>
      <c r="F11" s="562"/>
      <c r="G11" s="563"/>
      <c r="H11" s="564"/>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row>
    <row r="12" spans="1:100" ht="14.25" x14ac:dyDescent="0.2">
      <c r="A12" s="314">
        <v>4</v>
      </c>
      <c r="B12" s="124" t="s">
        <v>3</v>
      </c>
      <c r="C12" s="569" t="str">
        <f>B63</f>
        <v>Tenderer's description of Formula C</v>
      </c>
      <c r="D12" s="569"/>
      <c r="E12" s="570"/>
      <c r="F12" s="562"/>
      <c r="G12" s="563"/>
      <c r="H12" s="564"/>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row>
    <row r="13" spans="1:100" ht="14.25" x14ac:dyDescent="0.2">
      <c r="A13" s="314">
        <v>5</v>
      </c>
      <c r="B13" s="124" t="s">
        <v>4</v>
      </c>
      <c r="C13" s="569" t="str">
        <f>B74</f>
        <v>Tenderer's description of Formula D</v>
      </c>
      <c r="D13" s="569"/>
      <c r="E13" s="570"/>
      <c r="F13" s="562"/>
      <c r="G13" s="563"/>
      <c r="H13" s="564"/>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row>
    <row r="14" spans="1:100" ht="14.25" x14ac:dyDescent="0.2">
      <c r="A14" s="314">
        <v>6</v>
      </c>
      <c r="B14" s="124" t="s">
        <v>5</v>
      </c>
      <c r="C14" s="569" t="str">
        <f>B85</f>
        <v>Tenderer's description of Formula E</v>
      </c>
      <c r="D14" s="569"/>
      <c r="E14" s="570"/>
      <c r="F14" s="562"/>
      <c r="G14" s="563"/>
      <c r="H14" s="564"/>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row>
    <row r="15" spans="1:100" ht="14.25" x14ac:dyDescent="0.2">
      <c r="A15" s="314">
        <v>7</v>
      </c>
      <c r="B15" s="124" t="s">
        <v>6</v>
      </c>
      <c r="C15" s="569" t="str">
        <f>B96</f>
        <v>Tenderer's description of Formula F</v>
      </c>
      <c r="D15" s="569"/>
      <c r="E15" s="570"/>
      <c r="F15" s="562"/>
      <c r="G15" s="563"/>
      <c r="H15" s="564"/>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row>
    <row r="16" spans="1:100" ht="14.25" x14ac:dyDescent="0.2">
      <c r="A16" s="314">
        <v>8</v>
      </c>
      <c r="B16" s="124" t="s">
        <v>7</v>
      </c>
      <c r="C16" s="569" t="str">
        <f>B107</f>
        <v>Tenderer's description of Formula G</v>
      </c>
      <c r="D16" s="569"/>
      <c r="E16" s="570"/>
      <c r="F16" s="562"/>
      <c r="G16" s="563"/>
      <c r="H16" s="564"/>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row>
    <row r="17" spans="1:45" ht="14.25" x14ac:dyDescent="0.2">
      <c r="A17" s="314">
        <v>9</v>
      </c>
      <c r="B17" s="124" t="s">
        <v>8</v>
      </c>
      <c r="C17" s="569" t="str">
        <f>B118</f>
        <v>Tenderer's description of Formula H</v>
      </c>
      <c r="D17" s="569"/>
      <c r="E17" s="570"/>
      <c r="F17" s="562"/>
      <c r="G17" s="563"/>
      <c r="H17" s="564"/>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row>
    <row r="18" spans="1:45" ht="14.25" x14ac:dyDescent="0.2">
      <c r="A18" s="314">
        <v>10</v>
      </c>
      <c r="B18" s="124" t="s">
        <v>9</v>
      </c>
      <c r="C18" s="569" t="str">
        <f>B129</f>
        <v>Tenderer's description of Formula I</v>
      </c>
      <c r="D18" s="569"/>
      <c r="E18" s="570"/>
      <c r="F18" s="562"/>
      <c r="G18" s="563"/>
      <c r="H18" s="564"/>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row>
    <row r="19" spans="1:45" ht="15" thickBot="1" x14ac:dyDescent="0.25">
      <c r="A19" s="315">
        <v>11</v>
      </c>
      <c r="B19" s="125" t="s">
        <v>10</v>
      </c>
      <c r="C19" s="557" t="str">
        <f>B140</f>
        <v>Tenderer's description of Formula J</v>
      </c>
      <c r="D19" s="557"/>
      <c r="E19" s="558"/>
      <c r="F19" s="565"/>
      <c r="G19" s="566"/>
      <c r="H19" s="567"/>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row>
    <row r="20" spans="1:45" x14ac:dyDescent="0.2">
      <c r="A20" s="316"/>
      <c r="B20" s="102"/>
      <c r="C20" s="102"/>
      <c r="D20" s="102"/>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row>
    <row r="21" spans="1:45" ht="54" x14ac:dyDescent="0.25">
      <c r="A21" s="317" t="s">
        <v>126</v>
      </c>
      <c r="B21" s="123"/>
      <c r="C21" s="102"/>
      <c r="D21" s="102"/>
      <c r="E21" s="15"/>
      <c r="F21" s="15"/>
      <c r="G21" s="15"/>
      <c r="H21" s="18"/>
      <c r="I21" s="18"/>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5" ht="36.75" customHeight="1" x14ac:dyDescent="0.25">
      <c r="A22" s="318">
        <v>1</v>
      </c>
      <c r="B22" s="573" t="s">
        <v>248</v>
      </c>
      <c r="C22" s="574"/>
      <c r="D22" s="574"/>
      <c r="E22" s="574"/>
      <c r="F22" s="574"/>
      <c r="G22" s="575"/>
      <c r="H22" s="18"/>
      <c r="I22" s="18"/>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row>
    <row r="23" spans="1:45" ht="15" x14ac:dyDescent="0.25">
      <c r="A23" s="318">
        <v>2</v>
      </c>
      <c r="B23" s="576" t="s">
        <v>247</v>
      </c>
      <c r="C23" s="577"/>
      <c r="D23" s="577"/>
      <c r="E23" s="577"/>
      <c r="F23" s="577"/>
      <c r="G23" s="577"/>
      <c r="H23" s="18"/>
      <c r="I23" s="18"/>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row>
    <row r="24" spans="1:45" ht="15" x14ac:dyDescent="0.25">
      <c r="A24" s="319"/>
      <c r="B24" s="442"/>
      <c r="C24" s="443"/>
      <c r="D24" s="443"/>
      <c r="E24" s="4"/>
      <c r="F24" s="4"/>
      <c r="G24" s="4"/>
      <c r="H24" s="18"/>
      <c r="I24" s="18"/>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row>
    <row r="25" spans="1:45" ht="18" customHeight="1" x14ac:dyDescent="0.2">
      <c r="A25" s="320" t="s">
        <v>11</v>
      </c>
      <c r="B25" s="444"/>
      <c r="C25" s="444"/>
      <c r="D25" s="4"/>
      <c r="E25" s="4"/>
      <c r="F25" s="4"/>
      <c r="G25" s="4"/>
      <c r="H25" s="18"/>
      <c r="I25" s="18"/>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row>
    <row r="26" spans="1:45" s="103" customFormat="1" ht="15" customHeight="1" x14ac:dyDescent="0.2">
      <c r="A26" s="309">
        <v>1</v>
      </c>
      <c r="B26" s="572" t="s">
        <v>93</v>
      </c>
      <c r="C26" s="572"/>
      <c r="D26" s="572"/>
      <c r="E26" s="572"/>
      <c r="F26" s="572"/>
      <c r="G26" s="572"/>
      <c r="H26" s="104"/>
      <c r="I26" s="104"/>
    </row>
    <row r="27" spans="1:45" s="103" customFormat="1" ht="48" customHeight="1" x14ac:dyDescent="0.2">
      <c r="A27" s="309">
        <v>2</v>
      </c>
      <c r="B27" s="572" t="s">
        <v>94</v>
      </c>
      <c r="C27" s="572"/>
      <c r="D27" s="572"/>
      <c r="E27" s="572"/>
      <c r="F27" s="572"/>
      <c r="G27" s="572"/>
      <c r="H27" s="105"/>
      <c r="I27" s="105"/>
    </row>
    <row r="28" spans="1:45" s="103" customFormat="1" ht="72.75" customHeight="1" x14ac:dyDescent="0.2">
      <c r="A28" s="321">
        <v>3</v>
      </c>
      <c r="B28" s="572" t="s">
        <v>347</v>
      </c>
      <c r="C28" s="572"/>
      <c r="D28" s="572"/>
      <c r="E28" s="572"/>
      <c r="F28" s="572"/>
      <c r="G28" s="572"/>
      <c r="H28" s="104"/>
      <c r="I28" s="104"/>
    </row>
    <row r="29" spans="1:45" s="103" customFormat="1" ht="80.25" customHeight="1" x14ac:dyDescent="0.2">
      <c r="A29" s="449">
        <v>4</v>
      </c>
      <c r="B29" s="572" t="s">
        <v>335</v>
      </c>
      <c r="C29" s="572"/>
      <c r="D29" s="572"/>
      <c r="E29" s="572"/>
      <c r="F29" s="572"/>
      <c r="G29" s="572"/>
      <c r="H29" s="454"/>
      <c r="I29" s="104"/>
    </row>
    <row r="30" spans="1:45" s="103" customFormat="1" ht="51" customHeight="1" x14ac:dyDescent="0.2">
      <c r="A30" s="321">
        <v>5</v>
      </c>
      <c r="B30" s="572" t="s">
        <v>254</v>
      </c>
      <c r="C30" s="572"/>
      <c r="D30" s="572"/>
      <c r="E30" s="572"/>
      <c r="F30" s="572"/>
      <c r="G30" s="572"/>
      <c r="H30" s="104"/>
      <c r="I30" s="104"/>
    </row>
    <row r="31" spans="1:45" s="103" customFormat="1" ht="51" customHeight="1" x14ac:dyDescent="0.2">
      <c r="A31" s="321">
        <v>6</v>
      </c>
      <c r="B31" s="572" t="s">
        <v>255</v>
      </c>
      <c r="C31" s="572"/>
      <c r="D31" s="572"/>
      <c r="E31" s="572"/>
      <c r="F31" s="572"/>
      <c r="G31" s="572"/>
      <c r="H31" s="104"/>
      <c r="I31" s="104"/>
    </row>
    <row r="32" spans="1:45" ht="64.5" customHeight="1" x14ac:dyDescent="0.2">
      <c r="A32" s="320" t="s">
        <v>110</v>
      </c>
      <c r="B32" s="445"/>
      <c r="C32" s="444"/>
      <c r="D32" s="4"/>
      <c r="E32" s="4"/>
      <c r="F32" s="4"/>
      <c r="G32" s="4"/>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row>
    <row r="33" spans="1:75" s="108" customFormat="1" ht="63" customHeight="1" x14ac:dyDescent="0.2">
      <c r="A33" s="309">
        <v>1</v>
      </c>
      <c r="B33" s="579" t="s">
        <v>123</v>
      </c>
      <c r="C33" s="579"/>
      <c r="D33" s="579"/>
      <c r="E33" s="579"/>
      <c r="F33" s="579"/>
      <c r="G33" s="579"/>
      <c r="H33" s="106"/>
      <c r="I33" s="106"/>
      <c r="J33" s="106"/>
      <c r="K33" s="106"/>
      <c r="L33" s="106"/>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row>
    <row r="34" spans="1:75" s="108" customFormat="1" ht="51.75" customHeight="1" x14ac:dyDescent="0.2">
      <c r="A34" s="309">
        <v>2</v>
      </c>
      <c r="B34" s="579" t="s">
        <v>124</v>
      </c>
      <c r="C34" s="579"/>
      <c r="D34" s="579"/>
      <c r="E34" s="579"/>
      <c r="F34" s="579"/>
      <c r="G34" s="579"/>
      <c r="H34" s="106"/>
      <c r="I34" s="106"/>
      <c r="J34" s="106"/>
      <c r="K34" s="106"/>
      <c r="L34" s="106"/>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row>
    <row r="35" spans="1:75" s="108" customFormat="1" ht="66" customHeight="1" x14ac:dyDescent="0.2">
      <c r="A35" s="139">
        <v>3</v>
      </c>
      <c r="B35" s="578" t="s">
        <v>120</v>
      </c>
      <c r="C35" s="578"/>
      <c r="D35" s="578"/>
      <c r="E35" s="578"/>
      <c r="F35" s="578"/>
      <c r="G35" s="578"/>
      <c r="H35" s="106"/>
      <c r="I35" s="106"/>
      <c r="J35" s="106"/>
      <c r="K35" s="106"/>
      <c r="L35" s="106"/>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row>
    <row r="36" spans="1:75" s="110" customFormat="1" ht="87.75" customHeight="1" x14ac:dyDescent="0.2">
      <c r="A36" s="310">
        <v>4</v>
      </c>
      <c r="B36" s="579" t="s">
        <v>128</v>
      </c>
      <c r="C36" s="579"/>
      <c r="D36" s="579"/>
      <c r="E36" s="579"/>
      <c r="F36" s="579"/>
      <c r="G36" s="579"/>
      <c r="H36" s="141"/>
      <c r="I36" s="141"/>
      <c r="J36" s="141"/>
      <c r="K36" s="141"/>
      <c r="L36" s="141"/>
      <c r="M36" s="109" t="s">
        <v>76</v>
      </c>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row>
    <row r="37" spans="1:75" s="108" customFormat="1" ht="42" customHeight="1" x14ac:dyDescent="0.2">
      <c r="A37" s="140">
        <v>5</v>
      </c>
      <c r="B37" s="580" t="s">
        <v>121</v>
      </c>
      <c r="C37" s="580"/>
      <c r="D37" s="580"/>
      <c r="E37" s="580"/>
      <c r="F37" s="580"/>
      <c r="G37" s="580"/>
      <c r="H37" s="106"/>
      <c r="I37" s="106"/>
      <c r="J37" s="106"/>
      <c r="K37" s="106"/>
      <c r="L37" s="106"/>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row>
    <row r="38" spans="1:75" s="108" customFormat="1" ht="14.25" x14ac:dyDescent="0.2">
      <c r="A38" s="111" t="s">
        <v>76</v>
      </c>
      <c r="B38" s="112" t="s">
        <v>76</v>
      </c>
      <c r="C38" s="113"/>
      <c r="D38" s="114"/>
      <c r="E38" s="114"/>
      <c r="F38" s="114"/>
      <c r="G38" s="114"/>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row>
    <row r="39" spans="1:75" ht="14.25" x14ac:dyDescent="0.2">
      <c r="C39" s="16"/>
      <c r="D39" s="16"/>
      <c r="E39" s="16"/>
      <c r="F39" s="17"/>
      <c r="G39" s="17"/>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row>
    <row r="40" spans="1:75" x14ac:dyDescent="0.2">
      <c r="A40" s="57"/>
      <c r="B40" s="15"/>
      <c r="C40" s="15"/>
      <c r="D40" s="15"/>
      <c r="E40" s="15"/>
      <c r="F40" s="18"/>
      <c r="G40" s="18"/>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row>
    <row r="41" spans="1:75" ht="34.15" customHeight="1" x14ac:dyDescent="0.2">
      <c r="A41" s="323" t="s">
        <v>96</v>
      </c>
      <c r="B41" s="552" t="s">
        <v>334</v>
      </c>
      <c r="C41" s="553"/>
      <c r="D41" s="553"/>
      <c r="E41" s="553"/>
      <c r="F41" s="553"/>
      <c r="G41" s="55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4"/>
    </row>
    <row r="42" spans="1:75" ht="81" customHeight="1" x14ac:dyDescent="0.2">
      <c r="A42" s="116" t="s">
        <v>104</v>
      </c>
      <c r="B42" s="115" t="s">
        <v>109</v>
      </c>
      <c r="C42" s="116" t="s">
        <v>106</v>
      </c>
      <c r="D42" s="116" t="s">
        <v>346</v>
      </c>
      <c r="E42" s="115" t="s">
        <v>107</v>
      </c>
      <c r="F42" s="115" t="s">
        <v>115</v>
      </c>
      <c r="G42" s="116" t="s">
        <v>114</v>
      </c>
      <c r="H42" s="117" t="s">
        <v>116</v>
      </c>
      <c r="I42" s="452" t="s">
        <v>336</v>
      </c>
      <c r="J42" s="452" t="s">
        <v>336</v>
      </c>
      <c r="K42" s="452" t="s">
        <v>336</v>
      </c>
      <c r="L42" s="452" t="s">
        <v>336</v>
      </c>
      <c r="M42" s="452" t="s">
        <v>336</v>
      </c>
      <c r="N42" s="452" t="s">
        <v>336</v>
      </c>
      <c r="O42" s="452" t="s">
        <v>336</v>
      </c>
      <c r="P42" s="452" t="s">
        <v>336</v>
      </c>
      <c r="Q42" s="452" t="s">
        <v>336</v>
      </c>
      <c r="R42" s="452" t="s">
        <v>336</v>
      </c>
      <c r="S42" s="452" t="s">
        <v>336</v>
      </c>
      <c r="T42" s="452" t="s">
        <v>336</v>
      </c>
      <c r="U42" s="452" t="s">
        <v>336</v>
      </c>
      <c r="V42" s="452" t="s">
        <v>336</v>
      </c>
      <c r="W42" s="452" t="s">
        <v>336</v>
      </c>
      <c r="X42" s="452" t="s">
        <v>336</v>
      </c>
      <c r="Y42" s="452" t="s">
        <v>336</v>
      </c>
      <c r="Z42" s="452" t="s">
        <v>336</v>
      </c>
      <c r="AA42" s="452" t="s">
        <v>336</v>
      </c>
      <c r="AB42" s="452" t="s">
        <v>336</v>
      </c>
      <c r="AC42" s="452" t="s">
        <v>336</v>
      </c>
      <c r="AD42" s="452" t="s">
        <v>336</v>
      </c>
      <c r="AE42" s="452" t="s">
        <v>336</v>
      </c>
      <c r="AF42" s="452" t="s">
        <v>336</v>
      </c>
      <c r="AG42" s="452" t="s">
        <v>336</v>
      </c>
      <c r="AH42" s="452" t="s">
        <v>336</v>
      </c>
      <c r="AI42" s="452" t="s">
        <v>336</v>
      </c>
      <c r="AJ42" s="452" t="s">
        <v>336</v>
      </c>
      <c r="AK42" s="452" t="s">
        <v>336</v>
      </c>
      <c r="AL42" s="452" t="s">
        <v>336</v>
      </c>
      <c r="AM42" s="452" t="s">
        <v>336</v>
      </c>
      <c r="AN42" s="452" t="s">
        <v>336</v>
      </c>
      <c r="AO42" s="452" t="s">
        <v>336</v>
      </c>
      <c r="AP42" s="452" t="s">
        <v>336</v>
      </c>
      <c r="AQ42" s="452" t="s">
        <v>336</v>
      </c>
      <c r="AR42" s="452" t="s">
        <v>336</v>
      </c>
      <c r="AS42" s="452" t="s">
        <v>336</v>
      </c>
      <c r="AT42" s="452" t="s">
        <v>336</v>
      </c>
      <c r="AU42" s="452" t="s">
        <v>336</v>
      </c>
      <c r="AV42" s="452" t="s">
        <v>336</v>
      </c>
      <c r="AW42" s="452" t="s">
        <v>336</v>
      </c>
      <c r="AX42" s="452" t="s">
        <v>336</v>
      </c>
      <c r="AY42" s="452" t="s">
        <v>336</v>
      </c>
      <c r="AZ42" s="452" t="s">
        <v>336</v>
      </c>
      <c r="BA42" s="452" t="s">
        <v>336</v>
      </c>
      <c r="BB42" s="452" t="s">
        <v>336</v>
      </c>
      <c r="BC42" s="452" t="s">
        <v>336</v>
      </c>
      <c r="BD42" s="452" t="s">
        <v>336</v>
      </c>
      <c r="BE42" s="452" t="s">
        <v>336</v>
      </c>
      <c r="BF42" s="452" t="s">
        <v>336</v>
      </c>
      <c r="BG42" s="452" t="s">
        <v>336</v>
      </c>
      <c r="BH42" s="452" t="s">
        <v>336</v>
      </c>
      <c r="BI42" s="452" t="s">
        <v>336</v>
      </c>
      <c r="BJ42" s="452" t="s">
        <v>336</v>
      </c>
      <c r="BK42" s="452" t="s">
        <v>336</v>
      </c>
      <c r="BL42" s="452" t="s">
        <v>336</v>
      </c>
      <c r="BM42" s="452" t="s">
        <v>336</v>
      </c>
      <c r="BN42" s="452" t="s">
        <v>336</v>
      </c>
      <c r="BO42" s="452" t="s">
        <v>336</v>
      </c>
      <c r="BP42" s="54"/>
      <c r="BQ42" s="54"/>
      <c r="BR42" s="54"/>
      <c r="BS42" s="54"/>
      <c r="BT42" s="54"/>
      <c r="BU42" s="54"/>
      <c r="BV42" s="54"/>
      <c r="BW42" s="54"/>
    </row>
    <row r="43" spans="1:75" x14ac:dyDescent="0.2">
      <c r="A43" s="324" t="s">
        <v>16</v>
      </c>
      <c r="B43" s="306"/>
      <c r="C43" s="70"/>
      <c r="D43" s="70"/>
      <c r="E43" s="71"/>
      <c r="F43" s="72"/>
      <c r="G43" s="73"/>
      <c r="H43" s="75"/>
      <c r="I43" s="64"/>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7"/>
      <c r="BQ43" s="67"/>
      <c r="BR43" s="67"/>
      <c r="BS43" s="67"/>
      <c r="BT43" s="67"/>
      <c r="BU43" s="67"/>
      <c r="BV43" s="67"/>
      <c r="BW43" s="67"/>
    </row>
    <row r="44" spans="1:75" x14ac:dyDescent="0.2">
      <c r="A44" s="324" t="s">
        <v>17</v>
      </c>
      <c r="B44" s="304"/>
      <c r="C44" s="74"/>
      <c r="D44" s="70"/>
      <c r="E44" s="71"/>
      <c r="F44" s="72"/>
      <c r="G44" s="73"/>
      <c r="H44" s="75"/>
      <c r="I44" s="64"/>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7"/>
      <c r="BQ44" s="67"/>
      <c r="BR44" s="67"/>
      <c r="BS44" s="67"/>
      <c r="BT44" s="67"/>
      <c r="BU44" s="67"/>
      <c r="BV44" s="67"/>
      <c r="BW44" s="67"/>
    </row>
    <row r="45" spans="1:75" x14ac:dyDescent="0.2">
      <c r="A45" s="324" t="s">
        <v>18</v>
      </c>
      <c r="B45" s="304"/>
      <c r="C45" s="74"/>
      <c r="D45" s="70"/>
      <c r="E45" s="71"/>
      <c r="F45" s="72"/>
      <c r="G45" s="73"/>
      <c r="H45" s="75"/>
      <c r="I45" s="64"/>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7"/>
      <c r="BQ45" s="67"/>
      <c r="BR45" s="67"/>
      <c r="BS45" s="67"/>
      <c r="BT45" s="67"/>
      <c r="BU45" s="67"/>
      <c r="BV45" s="67"/>
      <c r="BW45" s="67"/>
    </row>
    <row r="46" spans="1:75" x14ac:dyDescent="0.2">
      <c r="A46" s="324" t="s">
        <v>19</v>
      </c>
      <c r="B46" s="304" t="s">
        <v>76</v>
      </c>
      <c r="C46" s="65"/>
      <c r="D46" s="65"/>
      <c r="E46" s="65"/>
      <c r="F46" s="66"/>
      <c r="G46" s="66"/>
      <c r="H46" s="65"/>
      <c r="I46" s="64"/>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7"/>
      <c r="BQ46" s="67"/>
      <c r="BR46" s="67"/>
      <c r="BS46" s="67"/>
      <c r="BT46" s="67"/>
      <c r="BU46" s="67"/>
      <c r="BV46" s="67"/>
      <c r="BW46" s="67"/>
    </row>
    <row r="47" spans="1:75" x14ac:dyDescent="0.2">
      <c r="A47" s="324" t="s">
        <v>20</v>
      </c>
      <c r="B47" s="304"/>
      <c r="C47" s="65"/>
      <c r="D47" s="65"/>
      <c r="E47" s="65"/>
      <c r="F47" s="66"/>
      <c r="G47" s="66"/>
      <c r="H47" s="65"/>
      <c r="I47" s="64"/>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7"/>
      <c r="BQ47" s="67"/>
      <c r="BR47" s="67"/>
      <c r="BS47" s="67"/>
      <c r="BT47" s="67"/>
      <c r="BU47" s="67"/>
      <c r="BV47" s="67"/>
      <c r="BW47" s="67"/>
    </row>
    <row r="48" spans="1:75" x14ac:dyDescent="0.2">
      <c r="A48" s="324" t="s">
        <v>21</v>
      </c>
      <c r="B48" s="305">
        <v>0.15</v>
      </c>
      <c r="C48" s="60" t="s">
        <v>105</v>
      </c>
      <c r="D48" s="19"/>
      <c r="E48" s="20"/>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row>
    <row r="49" spans="1:67" x14ac:dyDescent="0.2">
      <c r="A49" s="325"/>
      <c r="B49" s="305">
        <f>SUM(B43:B48)</f>
        <v>0.15</v>
      </c>
      <c r="C49" s="21" t="s">
        <v>0</v>
      </c>
      <c r="D49" s="330" t="s">
        <v>251</v>
      </c>
      <c r="E49" s="330"/>
      <c r="F49" s="330"/>
      <c r="G49" s="330"/>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row>
    <row r="50" spans="1:67" x14ac:dyDescent="0.2">
      <c r="A50" s="32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row>
    <row r="51" spans="1:67" x14ac:dyDescent="0.2">
      <c r="A51" s="57"/>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row>
    <row r="52" spans="1:67" ht="42.6" customHeight="1" x14ac:dyDescent="0.2">
      <c r="A52" s="323" t="s">
        <v>95</v>
      </c>
      <c r="B52" s="552" t="s">
        <v>333</v>
      </c>
      <c r="C52" s="553"/>
      <c r="D52" s="553"/>
      <c r="E52" s="553"/>
      <c r="F52" s="553"/>
      <c r="G52" s="55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4"/>
    </row>
    <row r="53" spans="1:67" ht="78.75" customHeight="1" x14ac:dyDescent="0.2">
      <c r="A53" s="116" t="s">
        <v>104</v>
      </c>
      <c r="B53" s="115" t="s">
        <v>109</v>
      </c>
      <c r="C53" s="116" t="s">
        <v>106</v>
      </c>
      <c r="D53" s="116" t="s">
        <v>346</v>
      </c>
      <c r="E53" s="115" t="s">
        <v>107</v>
      </c>
      <c r="F53" s="115" t="s">
        <v>115</v>
      </c>
      <c r="G53" s="116" t="s">
        <v>114</v>
      </c>
      <c r="H53" s="117" t="s">
        <v>108</v>
      </c>
      <c r="I53" s="452" t="s">
        <v>336</v>
      </c>
      <c r="J53" s="452" t="s">
        <v>336</v>
      </c>
      <c r="K53" s="452" t="s">
        <v>336</v>
      </c>
      <c r="L53" s="452" t="s">
        <v>336</v>
      </c>
      <c r="M53" s="452" t="s">
        <v>336</v>
      </c>
      <c r="N53" s="452" t="s">
        <v>336</v>
      </c>
      <c r="O53" s="452" t="s">
        <v>336</v>
      </c>
      <c r="P53" s="452" t="s">
        <v>336</v>
      </c>
      <c r="Q53" s="452" t="s">
        <v>336</v>
      </c>
      <c r="R53" s="452" t="s">
        <v>336</v>
      </c>
      <c r="S53" s="452" t="s">
        <v>336</v>
      </c>
      <c r="T53" s="452" t="s">
        <v>336</v>
      </c>
      <c r="U53" s="452" t="s">
        <v>336</v>
      </c>
      <c r="V53" s="452" t="s">
        <v>336</v>
      </c>
      <c r="W53" s="452" t="s">
        <v>336</v>
      </c>
      <c r="X53" s="452" t="s">
        <v>336</v>
      </c>
      <c r="Y53" s="452" t="s">
        <v>336</v>
      </c>
      <c r="Z53" s="452" t="s">
        <v>336</v>
      </c>
      <c r="AA53" s="452" t="s">
        <v>336</v>
      </c>
      <c r="AB53" s="452" t="s">
        <v>336</v>
      </c>
      <c r="AC53" s="452" t="s">
        <v>336</v>
      </c>
      <c r="AD53" s="452" t="s">
        <v>336</v>
      </c>
      <c r="AE53" s="452" t="s">
        <v>336</v>
      </c>
      <c r="AF53" s="452" t="s">
        <v>336</v>
      </c>
      <c r="AG53" s="452" t="s">
        <v>336</v>
      </c>
      <c r="AH53" s="452" t="s">
        <v>336</v>
      </c>
      <c r="AI53" s="452" t="s">
        <v>336</v>
      </c>
      <c r="AJ53" s="452" t="s">
        <v>336</v>
      </c>
      <c r="AK53" s="452" t="s">
        <v>336</v>
      </c>
      <c r="AL53" s="452" t="s">
        <v>336</v>
      </c>
      <c r="AM53" s="452" t="s">
        <v>336</v>
      </c>
      <c r="AN53" s="452" t="s">
        <v>336</v>
      </c>
      <c r="AO53" s="452" t="s">
        <v>336</v>
      </c>
      <c r="AP53" s="452" t="s">
        <v>336</v>
      </c>
      <c r="AQ53" s="452" t="s">
        <v>336</v>
      </c>
      <c r="AR53" s="452" t="s">
        <v>336</v>
      </c>
      <c r="AS53" s="452" t="s">
        <v>336</v>
      </c>
      <c r="AT53" s="452" t="s">
        <v>336</v>
      </c>
      <c r="AU53" s="452" t="s">
        <v>336</v>
      </c>
      <c r="AV53" s="452" t="s">
        <v>336</v>
      </c>
      <c r="AW53" s="452" t="s">
        <v>336</v>
      </c>
      <c r="AX53" s="452" t="s">
        <v>336</v>
      </c>
      <c r="AY53" s="452" t="s">
        <v>336</v>
      </c>
      <c r="AZ53" s="452" t="s">
        <v>336</v>
      </c>
      <c r="BA53" s="452" t="s">
        <v>336</v>
      </c>
      <c r="BB53" s="452" t="s">
        <v>336</v>
      </c>
      <c r="BC53" s="452" t="s">
        <v>336</v>
      </c>
      <c r="BD53" s="452" t="s">
        <v>336</v>
      </c>
      <c r="BE53" s="452" t="s">
        <v>336</v>
      </c>
      <c r="BF53" s="452" t="s">
        <v>336</v>
      </c>
      <c r="BG53" s="452" t="s">
        <v>336</v>
      </c>
      <c r="BH53" s="452" t="s">
        <v>336</v>
      </c>
      <c r="BI53" s="452" t="s">
        <v>336</v>
      </c>
      <c r="BJ53" s="452" t="s">
        <v>336</v>
      </c>
      <c r="BK53" s="452" t="s">
        <v>336</v>
      </c>
      <c r="BL53" s="452" t="s">
        <v>336</v>
      </c>
      <c r="BM53" s="452" t="s">
        <v>336</v>
      </c>
      <c r="BN53" s="452" t="s">
        <v>336</v>
      </c>
      <c r="BO53" s="452" t="s">
        <v>336</v>
      </c>
    </row>
    <row r="54" spans="1:67" x14ac:dyDescent="0.2">
      <c r="A54" s="324" t="s">
        <v>22</v>
      </c>
      <c r="B54" s="306"/>
      <c r="C54" s="70"/>
      <c r="D54" s="70"/>
      <c r="E54" s="70"/>
      <c r="F54" s="72"/>
      <c r="G54" s="73"/>
      <c r="H54" s="75"/>
      <c r="I54" s="64"/>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row>
    <row r="55" spans="1:67" x14ac:dyDescent="0.2">
      <c r="A55" s="324" t="s">
        <v>23</v>
      </c>
      <c r="B55" s="304" t="s">
        <v>76</v>
      </c>
      <c r="C55" s="74"/>
      <c r="D55" s="70"/>
      <c r="E55" s="70"/>
      <c r="F55" s="72"/>
      <c r="G55" s="73"/>
      <c r="H55" s="75"/>
      <c r="I55" s="64"/>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row>
    <row r="56" spans="1:67" x14ac:dyDescent="0.2">
      <c r="A56" s="324" t="s">
        <v>24</v>
      </c>
      <c r="B56" s="304"/>
      <c r="C56" s="74"/>
      <c r="D56" s="70"/>
      <c r="E56" s="70"/>
      <c r="F56" s="72"/>
      <c r="G56" s="73"/>
      <c r="H56" s="75"/>
      <c r="I56" s="64"/>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row>
    <row r="57" spans="1:67" x14ac:dyDescent="0.2">
      <c r="A57" s="324" t="s">
        <v>25</v>
      </c>
      <c r="B57" s="304" t="s">
        <v>76</v>
      </c>
      <c r="C57" s="65"/>
      <c r="D57" s="65"/>
      <c r="E57" s="65"/>
      <c r="F57" s="66"/>
      <c r="G57" s="66"/>
      <c r="H57" s="65"/>
      <c r="I57" s="64"/>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row>
    <row r="58" spans="1:67" x14ac:dyDescent="0.2">
      <c r="A58" s="324" t="s">
        <v>26</v>
      </c>
      <c r="B58" s="304" t="s">
        <v>76</v>
      </c>
      <c r="C58" s="65"/>
      <c r="D58" s="65"/>
      <c r="E58" s="65"/>
      <c r="F58" s="66"/>
      <c r="G58" s="66"/>
      <c r="H58" s="65"/>
      <c r="I58" s="64"/>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row>
    <row r="59" spans="1:67" x14ac:dyDescent="0.2">
      <c r="A59" s="324" t="s">
        <v>27</v>
      </c>
      <c r="B59" s="305">
        <v>0.15</v>
      </c>
      <c r="C59" s="60" t="s">
        <v>105</v>
      </c>
      <c r="D59" s="19"/>
      <c r="E59" s="20"/>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row>
    <row r="60" spans="1:67" x14ac:dyDescent="0.2">
      <c r="A60" s="325"/>
      <c r="B60" s="305">
        <f>SUM(B54:B59)</f>
        <v>0.15</v>
      </c>
      <c r="C60" s="21" t="s">
        <v>0</v>
      </c>
      <c r="D60" s="330" t="s">
        <v>251</v>
      </c>
      <c r="E60" s="330"/>
      <c r="F60" s="330"/>
      <c r="G60" s="330"/>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row>
    <row r="61" spans="1:67" x14ac:dyDescent="0.2">
      <c r="A61" s="326"/>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row>
    <row r="62" spans="1:67" x14ac:dyDescent="0.2">
      <c r="A62" s="57"/>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row>
    <row r="63" spans="1:67" ht="31.15" customHeight="1" x14ac:dyDescent="0.2">
      <c r="A63" s="323" t="s">
        <v>235</v>
      </c>
      <c r="B63" s="552" t="s">
        <v>332</v>
      </c>
      <c r="C63" s="553"/>
      <c r="D63" s="553"/>
      <c r="E63" s="553"/>
      <c r="F63" s="553"/>
      <c r="G63" s="55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4"/>
    </row>
    <row r="64" spans="1:67" ht="82.5" customHeight="1" x14ac:dyDescent="0.2">
      <c r="A64" s="116" t="s">
        <v>104</v>
      </c>
      <c r="B64" s="115" t="s">
        <v>109</v>
      </c>
      <c r="C64" s="116" t="s">
        <v>106</v>
      </c>
      <c r="D64" s="116" t="s">
        <v>346</v>
      </c>
      <c r="E64" s="115" t="s">
        <v>107</v>
      </c>
      <c r="F64" s="115" t="s">
        <v>115</v>
      </c>
      <c r="G64" s="116" t="s">
        <v>114</v>
      </c>
      <c r="H64" s="117" t="s">
        <v>108</v>
      </c>
      <c r="I64" s="452" t="s">
        <v>336</v>
      </c>
      <c r="J64" s="452" t="s">
        <v>336</v>
      </c>
      <c r="K64" s="452" t="s">
        <v>336</v>
      </c>
      <c r="L64" s="452" t="s">
        <v>336</v>
      </c>
      <c r="M64" s="452" t="s">
        <v>336</v>
      </c>
      <c r="N64" s="452" t="s">
        <v>336</v>
      </c>
      <c r="O64" s="452" t="s">
        <v>336</v>
      </c>
      <c r="P64" s="452" t="s">
        <v>336</v>
      </c>
      <c r="Q64" s="452" t="s">
        <v>336</v>
      </c>
      <c r="R64" s="452" t="s">
        <v>336</v>
      </c>
      <c r="S64" s="452" t="s">
        <v>336</v>
      </c>
      <c r="T64" s="452" t="s">
        <v>336</v>
      </c>
      <c r="U64" s="452" t="s">
        <v>336</v>
      </c>
      <c r="V64" s="452" t="s">
        <v>336</v>
      </c>
      <c r="W64" s="452" t="s">
        <v>336</v>
      </c>
      <c r="X64" s="452" t="s">
        <v>336</v>
      </c>
      <c r="Y64" s="452" t="s">
        <v>336</v>
      </c>
      <c r="Z64" s="452" t="s">
        <v>336</v>
      </c>
      <c r="AA64" s="452" t="s">
        <v>336</v>
      </c>
      <c r="AB64" s="452" t="s">
        <v>336</v>
      </c>
      <c r="AC64" s="452" t="s">
        <v>336</v>
      </c>
      <c r="AD64" s="452" t="s">
        <v>336</v>
      </c>
      <c r="AE64" s="452" t="s">
        <v>336</v>
      </c>
      <c r="AF64" s="452" t="s">
        <v>336</v>
      </c>
      <c r="AG64" s="452" t="s">
        <v>336</v>
      </c>
      <c r="AH64" s="452" t="s">
        <v>336</v>
      </c>
      <c r="AI64" s="452" t="s">
        <v>336</v>
      </c>
      <c r="AJ64" s="452" t="s">
        <v>336</v>
      </c>
      <c r="AK64" s="452" t="s">
        <v>336</v>
      </c>
      <c r="AL64" s="452" t="s">
        <v>336</v>
      </c>
      <c r="AM64" s="452" t="s">
        <v>336</v>
      </c>
      <c r="AN64" s="452" t="s">
        <v>336</v>
      </c>
      <c r="AO64" s="452" t="s">
        <v>336</v>
      </c>
      <c r="AP64" s="452" t="s">
        <v>336</v>
      </c>
      <c r="AQ64" s="452" t="s">
        <v>336</v>
      </c>
      <c r="AR64" s="452" t="s">
        <v>336</v>
      </c>
      <c r="AS64" s="452" t="s">
        <v>336</v>
      </c>
      <c r="AT64" s="452" t="s">
        <v>336</v>
      </c>
      <c r="AU64" s="452" t="s">
        <v>336</v>
      </c>
      <c r="AV64" s="452" t="s">
        <v>336</v>
      </c>
      <c r="AW64" s="452" t="s">
        <v>336</v>
      </c>
      <c r="AX64" s="452" t="s">
        <v>336</v>
      </c>
      <c r="AY64" s="452" t="s">
        <v>336</v>
      </c>
      <c r="AZ64" s="452" t="s">
        <v>336</v>
      </c>
      <c r="BA64" s="452" t="s">
        <v>336</v>
      </c>
      <c r="BB64" s="452" t="s">
        <v>336</v>
      </c>
      <c r="BC64" s="452" t="s">
        <v>336</v>
      </c>
      <c r="BD64" s="452" t="s">
        <v>336</v>
      </c>
      <c r="BE64" s="452" t="s">
        <v>336</v>
      </c>
      <c r="BF64" s="452" t="s">
        <v>336</v>
      </c>
      <c r="BG64" s="452" t="s">
        <v>336</v>
      </c>
      <c r="BH64" s="452" t="s">
        <v>336</v>
      </c>
      <c r="BI64" s="452" t="s">
        <v>336</v>
      </c>
      <c r="BJ64" s="452" t="s">
        <v>336</v>
      </c>
      <c r="BK64" s="452" t="s">
        <v>336</v>
      </c>
      <c r="BL64" s="452" t="s">
        <v>336</v>
      </c>
      <c r="BM64" s="452" t="s">
        <v>336</v>
      </c>
      <c r="BN64" s="452" t="s">
        <v>336</v>
      </c>
      <c r="BO64" s="452" t="s">
        <v>336</v>
      </c>
    </row>
    <row r="65" spans="1:74" x14ac:dyDescent="0.2">
      <c r="A65" s="324" t="s">
        <v>28</v>
      </c>
      <c r="B65" s="306"/>
      <c r="C65" s="70"/>
      <c r="D65" s="70"/>
      <c r="E65" s="71"/>
      <c r="F65" s="72" t="s">
        <v>76</v>
      </c>
      <c r="G65" s="73" t="s">
        <v>76</v>
      </c>
      <c r="H65" s="75" t="s">
        <v>76</v>
      </c>
      <c r="I65" s="64"/>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7"/>
      <c r="BQ65" s="67"/>
      <c r="BR65" s="67"/>
      <c r="BS65" s="67"/>
      <c r="BT65" s="67"/>
      <c r="BU65" s="67"/>
      <c r="BV65" s="67"/>
    </row>
    <row r="66" spans="1:74" x14ac:dyDescent="0.2">
      <c r="A66" s="324" t="s">
        <v>29</v>
      </c>
      <c r="B66" s="304" t="s">
        <v>76</v>
      </c>
      <c r="C66" s="65"/>
      <c r="D66" s="65"/>
      <c r="E66" s="65"/>
      <c r="F66" s="66"/>
      <c r="G66" s="66"/>
      <c r="H66" s="65"/>
      <c r="I66" s="64"/>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7"/>
      <c r="BQ66" s="67"/>
      <c r="BR66" s="67"/>
      <c r="BS66" s="67"/>
      <c r="BT66" s="67"/>
      <c r="BU66" s="67"/>
      <c r="BV66" s="67"/>
    </row>
    <row r="67" spans="1:74" x14ac:dyDescent="0.2">
      <c r="A67" s="324" t="s">
        <v>30</v>
      </c>
      <c r="B67" s="304"/>
      <c r="C67" s="65"/>
      <c r="D67" s="65"/>
      <c r="E67" s="65"/>
      <c r="F67" s="66"/>
      <c r="G67" s="66"/>
      <c r="H67" s="65"/>
      <c r="I67" s="64"/>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7"/>
      <c r="BQ67" s="67"/>
      <c r="BR67" s="67"/>
      <c r="BS67" s="67"/>
      <c r="BT67" s="67"/>
      <c r="BU67" s="67"/>
      <c r="BV67" s="67"/>
    </row>
    <row r="68" spans="1:74" x14ac:dyDescent="0.2">
      <c r="A68" s="324" t="s">
        <v>31</v>
      </c>
      <c r="B68" s="304" t="s">
        <v>76</v>
      </c>
      <c r="C68" s="65"/>
      <c r="D68" s="65"/>
      <c r="E68" s="65"/>
      <c r="F68" s="66"/>
      <c r="G68" s="66"/>
      <c r="H68" s="65"/>
      <c r="I68" s="64"/>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7"/>
      <c r="BQ68" s="67"/>
      <c r="BR68" s="67"/>
      <c r="BS68" s="67"/>
      <c r="BT68" s="67"/>
      <c r="BU68" s="67"/>
      <c r="BV68" s="67"/>
    </row>
    <row r="69" spans="1:74" x14ac:dyDescent="0.2">
      <c r="A69" s="324" t="s">
        <v>32</v>
      </c>
      <c r="B69" s="304" t="s">
        <v>76</v>
      </c>
      <c r="C69" s="65"/>
      <c r="D69" s="65"/>
      <c r="E69" s="65"/>
      <c r="F69" s="66"/>
      <c r="G69" s="66"/>
      <c r="H69" s="65"/>
      <c r="I69" s="64"/>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7"/>
      <c r="BQ69" s="67"/>
      <c r="BR69" s="67"/>
      <c r="BS69" s="67"/>
      <c r="BT69" s="67"/>
      <c r="BU69" s="67"/>
      <c r="BV69" s="67"/>
    </row>
    <row r="70" spans="1:74" x14ac:dyDescent="0.2">
      <c r="A70" s="324" t="s">
        <v>33</v>
      </c>
      <c r="B70" s="305">
        <v>0.15</v>
      </c>
      <c r="C70" s="60" t="s">
        <v>105</v>
      </c>
      <c r="D70" s="19"/>
      <c r="E70" s="20"/>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row>
    <row r="71" spans="1:74" x14ac:dyDescent="0.2">
      <c r="A71" s="325"/>
      <c r="B71" s="305">
        <f>SUM(B65:B70)</f>
        <v>0.15</v>
      </c>
      <c r="C71" s="21" t="s">
        <v>0</v>
      </c>
      <c r="D71" s="330" t="s">
        <v>251</v>
      </c>
      <c r="E71" s="330"/>
      <c r="F71" s="330"/>
      <c r="G71" s="330"/>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row>
    <row r="72" spans="1:74" x14ac:dyDescent="0.2">
      <c r="A72" s="326"/>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3" spans="1:74" x14ac:dyDescent="0.2">
      <c r="A73" s="57"/>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74" ht="36.6" customHeight="1" x14ac:dyDescent="0.2">
      <c r="A74" s="323" t="s">
        <v>236</v>
      </c>
      <c r="B74" s="552" t="s">
        <v>97</v>
      </c>
      <c r="C74" s="553"/>
      <c r="D74" s="553"/>
      <c r="E74" s="553"/>
      <c r="F74" s="553"/>
      <c r="G74" s="55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4"/>
    </row>
    <row r="75" spans="1:74" ht="87" customHeight="1" x14ac:dyDescent="0.2">
      <c r="A75" s="116" t="s">
        <v>104</v>
      </c>
      <c r="B75" s="115" t="s">
        <v>109</v>
      </c>
      <c r="C75" s="116" t="s">
        <v>106</v>
      </c>
      <c r="D75" s="116" t="s">
        <v>346</v>
      </c>
      <c r="E75" s="115" t="s">
        <v>107</v>
      </c>
      <c r="F75" s="115" t="s">
        <v>115</v>
      </c>
      <c r="G75" s="116" t="s">
        <v>114</v>
      </c>
      <c r="H75" s="117" t="s">
        <v>108</v>
      </c>
      <c r="I75" s="452" t="s">
        <v>336</v>
      </c>
      <c r="J75" s="452" t="s">
        <v>336</v>
      </c>
      <c r="K75" s="452" t="s">
        <v>336</v>
      </c>
      <c r="L75" s="452" t="s">
        <v>336</v>
      </c>
      <c r="M75" s="452" t="s">
        <v>336</v>
      </c>
      <c r="N75" s="452" t="s">
        <v>336</v>
      </c>
      <c r="O75" s="452" t="s">
        <v>336</v>
      </c>
      <c r="P75" s="452" t="s">
        <v>336</v>
      </c>
      <c r="Q75" s="452" t="s">
        <v>336</v>
      </c>
      <c r="R75" s="452" t="s">
        <v>336</v>
      </c>
      <c r="S75" s="452" t="s">
        <v>336</v>
      </c>
      <c r="T75" s="452" t="s">
        <v>336</v>
      </c>
      <c r="U75" s="452" t="s">
        <v>336</v>
      </c>
      <c r="V75" s="452" t="s">
        <v>336</v>
      </c>
      <c r="W75" s="452" t="s">
        <v>336</v>
      </c>
      <c r="X75" s="452" t="s">
        <v>336</v>
      </c>
      <c r="Y75" s="452" t="s">
        <v>336</v>
      </c>
      <c r="Z75" s="452" t="s">
        <v>336</v>
      </c>
      <c r="AA75" s="452" t="s">
        <v>336</v>
      </c>
      <c r="AB75" s="452" t="s">
        <v>336</v>
      </c>
      <c r="AC75" s="452" t="s">
        <v>336</v>
      </c>
      <c r="AD75" s="452" t="s">
        <v>336</v>
      </c>
      <c r="AE75" s="452" t="s">
        <v>336</v>
      </c>
      <c r="AF75" s="452" t="s">
        <v>336</v>
      </c>
      <c r="AG75" s="452" t="s">
        <v>336</v>
      </c>
      <c r="AH75" s="452" t="s">
        <v>336</v>
      </c>
      <c r="AI75" s="452" t="s">
        <v>336</v>
      </c>
      <c r="AJ75" s="452" t="s">
        <v>336</v>
      </c>
      <c r="AK75" s="452" t="s">
        <v>336</v>
      </c>
      <c r="AL75" s="452" t="s">
        <v>336</v>
      </c>
      <c r="AM75" s="452" t="s">
        <v>336</v>
      </c>
      <c r="AN75" s="452" t="s">
        <v>336</v>
      </c>
      <c r="AO75" s="452" t="s">
        <v>336</v>
      </c>
      <c r="AP75" s="452" t="s">
        <v>336</v>
      </c>
      <c r="AQ75" s="452" t="s">
        <v>336</v>
      </c>
      <c r="AR75" s="452" t="s">
        <v>336</v>
      </c>
      <c r="AS75" s="452" t="s">
        <v>336</v>
      </c>
      <c r="AT75" s="452" t="s">
        <v>336</v>
      </c>
      <c r="AU75" s="452" t="s">
        <v>336</v>
      </c>
      <c r="AV75" s="452" t="s">
        <v>336</v>
      </c>
      <c r="AW75" s="452" t="s">
        <v>336</v>
      </c>
      <c r="AX75" s="452" t="s">
        <v>336</v>
      </c>
      <c r="AY75" s="452" t="s">
        <v>336</v>
      </c>
      <c r="AZ75" s="452" t="s">
        <v>336</v>
      </c>
      <c r="BA75" s="452" t="s">
        <v>336</v>
      </c>
      <c r="BB75" s="452" t="s">
        <v>336</v>
      </c>
      <c r="BC75" s="452" t="s">
        <v>336</v>
      </c>
      <c r="BD75" s="452" t="s">
        <v>336</v>
      </c>
      <c r="BE75" s="452" t="s">
        <v>336</v>
      </c>
      <c r="BF75" s="452" t="s">
        <v>336</v>
      </c>
      <c r="BG75" s="452" t="s">
        <v>336</v>
      </c>
      <c r="BH75" s="452" t="s">
        <v>336</v>
      </c>
      <c r="BI75" s="452" t="s">
        <v>336</v>
      </c>
      <c r="BJ75" s="452" t="s">
        <v>336</v>
      </c>
      <c r="BK75" s="452" t="s">
        <v>336</v>
      </c>
      <c r="BL75" s="452" t="s">
        <v>336</v>
      </c>
      <c r="BM75" s="452" t="s">
        <v>336</v>
      </c>
      <c r="BN75" s="452" t="s">
        <v>336</v>
      </c>
      <c r="BO75" s="452" t="s">
        <v>336</v>
      </c>
    </row>
    <row r="76" spans="1:74" x14ac:dyDescent="0.2">
      <c r="A76" s="324" t="s">
        <v>34</v>
      </c>
      <c r="B76" s="306" t="s">
        <v>76</v>
      </c>
      <c r="C76" s="61"/>
      <c r="D76" s="61"/>
      <c r="E76" s="62"/>
      <c r="F76" s="63"/>
      <c r="G76" s="63"/>
      <c r="H76" s="62"/>
      <c r="I76" s="64"/>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7"/>
      <c r="BQ76" s="67"/>
      <c r="BR76" s="67"/>
      <c r="BS76" s="67"/>
      <c r="BT76" s="67"/>
      <c r="BU76" s="67"/>
    </row>
    <row r="77" spans="1:74" x14ac:dyDescent="0.2">
      <c r="A77" s="324" t="s">
        <v>35</v>
      </c>
      <c r="B77" s="304" t="s">
        <v>76</v>
      </c>
      <c r="C77" s="65"/>
      <c r="D77" s="65"/>
      <c r="E77" s="65"/>
      <c r="F77" s="66"/>
      <c r="G77" s="66"/>
      <c r="H77" s="65"/>
      <c r="I77" s="64"/>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7"/>
      <c r="BQ77" s="67"/>
      <c r="BR77" s="67"/>
      <c r="BS77" s="67"/>
      <c r="BT77" s="67"/>
      <c r="BU77" s="67"/>
    </row>
    <row r="78" spans="1:74" x14ac:dyDescent="0.2">
      <c r="A78" s="324" t="s">
        <v>36</v>
      </c>
      <c r="B78" s="304"/>
      <c r="C78" s="65"/>
      <c r="D78" s="65"/>
      <c r="E78" s="65"/>
      <c r="F78" s="66"/>
      <c r="G78" s="66"/>
      <c r="H78" s="65"/>
      <c r="I78" s="64"/>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7"/>
      <c r="BQ78" s="67"/>
      <c r="BR78" s="67"/>
      <c r="BS78" s="67"/>
      <c r="BT78" s="67"/>
      <c r="BU78" s="67"/>
    </row>
    <row r="79" spans="1:74" x14ac:dyDescent="0.2">
      <c r="A79" s="324" t="s">
        <v>37</v>
      </c>
      <c r="B79" s="304" t="s">
        <v>76</v>
      </c>
      <c r="C79" s="65"/>
      <c r="D79" s="65"/>
      <c r="E79" s="65"/>
      <c r="F79" s="66"/>
      <c r="G79" s="66"/>
      <c r="H79" s="65"/>
      <c r="I79" s="64"/>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7"/>
      <c r="BQ79" s="67"/>
      <c r="BR79" s="67"/>
      <c r="BS79" s="67"/>
      <c r="BT79" s="67"/>
      <c r="BU79" s="67"/>
    </row>
    <row r="80" spans="1:74" x14ac:dyDescent="0.2">
      <c r="A80" s="324" t="s">
        <v>38</v>
      </c>
      <c r="B80" s="304" t="s">
        <v>76</v>
      </c>
      <c r="C80" s="65"/>
      <c r="D80" s="65"/>
      <c r="E80" s="65"/>
      <c r="F80" s="66"/>
      <c r="G80" s="66"/>
      <c r="H80" s="65"/>
      <c r="I80" s="64"/>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7"/>
      <c r="BQ80" s="67"/>
      <c r="BR80" s="67"/>
      <c r="BS80" s="67"/>
      <c r="BT80" s="67"/>
      <c r="BU80" s="67"/>
    </row>
    <row r="81" spans="1:75" x14ac:dyDescent="0.2">
      <c r="A81" s="324" t="s">
        <v>39</v>
      </c>
      <c r="B81" s="305">
        <v>0.15</v>
      </c>
      <c r="C81" s="60" t="s">
        <v>105</v>
      </c>
      <c r="D81" s="19"/>
      <c r="E81" s="20"/>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75" x14ac:dyDescent="0.2">
      <c r="A82" s="325"/>
      <c r="B82" s="305">
        <f>SUM(B76:B81)</f>
        <v>0.15</v>
      </c>
      <c r="C82" s="21" t="s">
        <v>0</v>
      </c>
      <c r="D82" s="330" t="s">
        <v>251</v>
      </c>
      <c r="E82" s="330"/>
      <c r="F82" s="330"/>
      <c r="G82" s="330"/>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row>
    <row r="83" spans="1:75" x14ac:dyDescent="0.2">
      <c r="A83" s="32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4" spans="1:75" x14ac:dyDescent="0.2">
      <c r="A84" s="57"/>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row>
    <row r="85" spans="1:75" ht="37.15" customHeight="1" x14ac:dyDescent="0.2">
      <c r="A85" s="323" t="s">
        <v>237</v>
      </c>
      <c r="B85" s="552" t="s">
        <v>98</v>
      </c>
      <c r="C85" s="553"/>
      <c r="D85" s="553"/>
      <c r="E85" s="553"/>
      <c r="F85" s="553"/>
      <c r="G85" s="55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4"/>
    </row>
    <row r="86" spans="1:75" ht="81.75" customHeight="1" x14ac:dyDescent="0.2">
      <c r="A86" s="116" t="s">
        <v>104</v>
      </c>
      <c r="B86" s="115" t="s">
        <v>109</v>
      </c>
      <c r="C86" s="116" t="s">
        <v>106</v>
      </c>
      <c r="D86" s="116" t="s">
        <v>346</v>
      </c>
      <c r="E86" s="115" t="s">
        <v>107</v>
      </c>
      <c r="F86" s="115" t="s">
        <v>115</v>
      </c>
      <c r="G86" s="116" t="s">
        <v>114</v>
      </c>
      <c r="H86" s="117" t="s">
        <v>108</v>
      </c>
      <c r="I86" s="452" t="s">
        <v>336</v>
      </c>
      <c r="J86" s="452" t="s">
        <v>336</v>
      </c>
      <c r="K86" s="452" t="s">
        <v>336</v>
      </c>
      <c r="L86" s="452" t="s">
        <v>336</v>
      </c>
      <c r="M86" s="452" t="s">
        <v>336</v>
      </c>
      <c r="N86" s="452" t="s">
        <v>336</v>
      </c>
      <c r="O86" s="452" t="s">
        <v>336</v>
      </c>
      <c r="P86" s="452" t="s">
        <v>336</v>
      </c>
      <c r="Q86" s="452" t="s">
        <v>336</v>
      </c>
      <c r="R86" s="452" t="s">
        <v>336</v>
      </c>
      <c r="S86" s="452" t="s">
        <v>336</v>
      </c>
      <c r="T86" s="452" t="s">
        <v>336</v>
      </c>
      <c r="U86" s="452" t="s">
        <v>336</v>
      </c>
      <c r="V86" s="452" t="s">
        <v>336</v>
      </c>
      <c r="W86" s="452" t="s">
        <v>336</v>
      </c>
      <c r="X86" s="452" t="s">
        <v>336</v>
      </c>
      <c r="Y86" s="452" t="s">
        <v>336</v>
      </c>
      <c r="Z86" s="452" t="s">
        <v>336</v>
      </c>
      <c r="AA86" s="452" t="s">
        <v>336</v>
      </c>
      <c r="AB86" s="452" t="s">
        <v>336</v>
      </c>
      <c r="AC86" s="452" t="s">
        <v>336</v>
      </c>
      <c r="AD86" s="452" t="s">
        <v>336</v>
      </c>
      <c r="AE86" s="452" t="s">
        <v>336</v>
      </c>
      <c r="AF86" s="452" t="s">
        <v>336</v>
      </c>
      <c r="AG86" s="452" t="s">
        <v>336</v>
      </c>
      <c r="AH86" s="452" t="s">
        <v>336</v>
      </c>
      <c r="AI86" s="452" t="s">
        <v>336</v>
      </c>
      <c r="AJ86" s="452" t="s">
        <v>336</v>
      </c>
      <c r="AK86" s="452" t="s">
        <v>336</v>
      </c>
      <c r="AL86" s="452" t="s">
        <v>336</v>
      </c>
      <c r="AM86" s="452" t="s">
        <v>336</v>
      </c>
      <c r="AN86" s="452" t="s">
        <v>336</v>
      </c>
      <c r="AO86" s="452" t="s">
        <v>336</v>
      </c>
      <c r="AP86" s="452" t="s">
        <v>336</v>
      </c>
      <c r="AQ86" s="452" t="s">
        <v>336</v>
      </c>
      <c r="AR86" s="452" t="s">
        <v>336</v>
      </c>
      <c r="AS86" s="452" t="s">
        <v>336</v>
      </c>
      <c r="AT86" s="452" t="s">
        <v>336</v>
      </c>
      <c r="AU86" s="452" t="s">
        <v>336</v>
      </c>
      <c r="AV86" s="452" t="s">
        <v>336</v>
      </c>
      <c r="AW86" s="452" t="s">
        <v>336</v>
      </c>
      <c r="AX86" s="452" t="s">
        <v>336</v>
      </c>
      <c r="AY86" s="452" t="s">
        <v>336</v>
      </c>
      <c r="AZ86" s="452" t="s">
        <v>336</v>
      </c>
      <c r="BA86" s="452" t="s">
        <v>336</v>
      </c>
      <c r="BB86" s="452" t="s">
        <v>336</v>
      </c>
      <c r="BC86" s="452" t="s">
        <v>336</v>
      </c>
      <c r="BD86" s="452" t="s">
        <v>336</v>
      </c>
      <c r="BE86" s="452" t="s">
        <v>336</v>
      </c>
      <c r="BF86" s="452" t="s">
        <v>336</v>
      </c>
      <c r="BG86" s="452" t="s">
        <v>336</v>
      </c>
      <c r="BH86" s="452" t="s">
        <v>336</v>
      </c>
      <c r="BI86" s="452" t="s">
        <v>336</v>
      </c>
      <c r="BJ86" s="452" t="s">
        <v>336</v>
      </c>
      <c r="BK86" s="452" t="s">
        <v>336</v>
      </c>
      <c r="BL86" s="452" t="s">
        <v>336</v>
      </c>
      <c r="BM86" s="452" t="s">
        <v>336</v>
      </c>
      <c r="BN86" s="452" t="s">
        <v>336</v>
      </c>
      <c r="BO86" s="452" t="s">
        <v>336</v>
      </c>
    </row>
    <row r="87" spans="1:75" x14ac:dyDescent="0.2">
      <c r="A87" s="324" t="s">
        <v>40</v>
      </c>
      <c r="B87" s="306" t="s">
        <v>76</v>
      </c>
      <c r="C87" s="61"/>
      <c r="D87" s="61"/>
      <c r="E87" s="62"/>
      <c r="F87" s="63"/>
      <c r="G87" s="63"/>
      <c r="H87" s="62"/>
      <c r="I87" s="64"/>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7"/>
      <c r="BQ87" s="67"/>
      <c r="BR87" s="67"/>
      <c r="BS87" s="67"/>
      <c r="BT87" s="67"/>
      <c r="BU87" s="67"/>
      <c r="BV87" s="67"/>
      <c r="BW87" s="67"/>
    </row>
    <row r="88" spans="1:75" x14ac:dyDescent="0.2">
      <c r="A88" s="324" t="s">
        <v>41</v>
      </c>
      <c r="B88" s="304" t="s">
        <v>76</v>
      </c>
      <c r="C88" s="65"/>
      <c r="D88" s="65"/>
      <c r="E88" s="65"/>
      <c r="F88" s="66"/>
      <c r="G88" s="66"/>
      <c r="H88" s="65"/>
      <c r="I88" s="64"/>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7"/>
      <c r="BQ88" s="67"/>
      <c r="BR88" s="67"/>
      <c r="BS88" s="67"/>
      <c r="BT88" s="67"/>
      <c r="BU88" s="67"/>
      <c r="BV88" s="67"/>
      <c r="BW88" s="67"/>
    </row>
    <row r="89" spans="1:75" x14ac:dyDescent="0.2">
      <c r="A89" s="324" t="s">
        <v>42</v>
      </c>
      <c r="B89" s="304"/>
      <c r="C89" s="65"/>
      <c r="D89" s="65"/>
      <c r="E89" s="65"/>
      <c r="F89" s="66"/>
      <c r="G89" s="66"/>
      <c r="H89" s="65"/>
      <c r="I89" s="64"/>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7"/>
      <c r="BQ89" s="67"/>
      <c r="BR89" s="67"/>
      <c r="BS89" s="67"/>
      <c r="BT89" s="67"/>
      <c r="BU89" s="67"/>
      <c r="BV89" s="67"/>
      <c r="BW89" s="67"/>
    </row>
    <row r="90" spans="1:75" x14ac:dyDescent="0.2">
      <c r="A90" s="324" t="s">
        <v>43</v>
      </c>
      <c r="B90" s="304" t="s">
        <v>76</v>
      </c>
      <c r="C90" s="65"/>
      <c r="D90" s="65"/>
      <c r="E90" s="65"/>
      <c r="F90" s="66"/>
      <c r="G90" s="66"/>
      <c r="H90" s="65"/>
      <c r="I90" s="64"/>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7"/>
      <c r="BQ90" s="67"/>
      <c r="BR90" s="67"/>
      <c r="BS90" s="67"/>
      <c r="BT90" s="67"/>
      <c r="BU90" s="67"/>
      <c r="BV90" s="67"/>
      <c r="BW90" s="67"/>
    </row>
    <row r="91" spans="1:75" x14ac:dyDescent="0.2">
      <c r="A91" s="324" t="s">
        <v>44</v>
      </c>
      <c r="B91" s="304" t="s">
        <v>76</v>
      </c>
      <c r="C91" s="65"/>
      <c r="D91" s="65"/>
      <c r="E91" s="65"/>
      <c r="F91" s="66"/>
      <c r="G91" s="66"/>
      <c r="H91" s="65"/>
      <c r="I91" s="64"/>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7"/>
      <c r="BQ91" s="67"/>
      <c r="BR91" s="67"/>
      <c r="BS91" s="67"/>
      <c r="BT91" s="67"/>
      <c r="BU91" s="67"/>
      <c r="BV91" s="67"/>
      <c r="BW91" s="67"/>
    </row>
    <row r="92" spans="1:75" x14ac:dyDescent="0.2">
      <c r="A92" s="324" t="s">
        <v>45</v>
      </c>
      <c r="B92" s="305">
        <v>0.15</v>
      </c>
      <c r="C92" s="60" t="s">
        <v>105</v>
      </c>
      <c r="D92" s="19"/>
      <c r="E92" s="20"/>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row>
    <row r="93" spans="1:75" x14ac:dyDescent="0.2">
      <c r="A93" s="325"/>
      <c r="B93" s="305">
        <f>SUM(B87:B92)</f>
        <v>0.15</v>
      </c>
      <c r="C93" s="21" t="s">
        <v>0</v>
      </c>
      <c r="D93" s="330" t="s">
        <v>251</v>
      </c>
      <c r="E93" s="330"/>
      <c r="F93" s="330"/>
      <c r="G93" s="330"/>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row>
    <row r="94" spans="1:75" x14ac:dyDescent="0.2">
      <c r="A94" s="326"/>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row>
    <row r="95" spans="1:75" x14ac:dyDescent="0.2">
      <c r="A95" s="57"/>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row>
    <row r="96" spans="1:75" ht="41.45" customHeight="1" x14ac:dyDescent="0.2">
      <c r="A96" s="323" t="s">
        <v>238</v>
      </c>
      <c r="B96" s="552" t="s">
        <v>99</v>
      </c>
      <c r="C96" s="553"/>
      <c r="D96" s="553"/>
      <c r="E96" s="553"/>
      <c r="F96" s="553"/>
      <c r="G96" s="55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4"/>
    </row>
    <row r="97" spans="1:74" ht="83.25" customHeight="1" x14ac:dyDescent="0.2">
      <c r="A97" s="116" t="s">
        <v>104</v>
      </c>
      <c r="B97" s="115" t="s">
        <v>109</v>
      </c>
      <c r="C97" s="116" t="s">
        <v>106</v>
      </c>
      <c r="D97" s="116" t="s">
        <v>346</v>
      </c>
      <c r="E97" s="115" t="s">
        <v>107</v>
      </c>
      <c r="F97" s="115" t="s">
        <v>115</v>
      </c>
      <c r="G97" s="116" t="s">
        <v>114</v>
      </c>
      <c r="H97" s="117" t="s">
        <v>108</v>
      </c>
      <c r="I97" s="452" t="s">
        <v>336</v>
      </c>
      <c r="J97" s="452" t="s">
        <v>336</v>
      </c>
      <c r="K97" s="452" t="s">
        <v>336</v>
      </c>
      <c r="L97" s="452" t="s">
        <v>336</v>
      </c>
      <c r="M97" s="452" t="s">
        <v>336</v>
      </c>
      <c r="N97" s="452" t="s">
        <v>336</v>
      </c>
      <c r="O97" s="452" t="s">
        <v>336</v>
      </c>
      <c r="P97" s="452" t="s">
        <v>336</v>
      </c>
      <c r="Q97" s="452" t="s">
        <v>336</v>
      </c>
      <c r="R97" s="452" t="s">
        <v>336</v>
      </c>
      <c r="S97" s="452" t="s">
        <v>336</v>
      </c>
      <c r="T97" s="452" t="s">
        <v>336</v>
      </c>
      <c r="U97" s="452" t="s">
        <v>336</v>
      </c>
      <c r="V97" s="452" t="s">
        <v>336</v>
      </c>
      <c r="W97" s="452" t="s">
        <v>336</v>
      </c>
      <c r="X97" s="452" t="s">
        <v>336</v>
      </c>
      <c r="Y97" s="452" t="s">
        <v>336</v>
      </c>
      <c r="Z97" s="452" t="s">
        <v>336</v>
      </c>
      <c r="AA97" s="452" t="s">
        <v>336</v>
      </c>
      <c r="AB97" s="452" t="s">
        <v>336</v>
      </c>
      <c r="AC97" s="452" t="s">
        <v>336</v>
      </c>
      <c r="AD97" s="452" t="s">
        <v>336</v>
      </c>
      <c r="AE97" s="452" t="s">
        <v>336</v>
      </c>
      <c r="AF97" s="452" t="s">
        <v>336</v>
      </c>
      <c r="AG97" s="452" t="s">
        <v>336</v>
      </c>
      <c r="AH97" s="452" t="s">
        <v>336</v>
      </c>
      <c r="AI97" s="452" t="s">
        <v>336</v>
      </c>
      <c r="AJ97" s="452" t="s">
        <v>336</v>
      </c>
      <c r="AK97" s="452" t="s">
        <v>336</v>
      </c>
      <c r="AL97" s="452" t="s">
        <v>336</v>
      </c>
      <c r="AM97" s="452" t="s">
        <v>336</v>
      </c>
      <c r="AN97" s="452" t="s">
        <v>336</v>
      </c>
      <c r="AO97" s="452" t="s">
        <v>336</v>
      </c>
      <c r="AP97" s="452" t="s">
        <v>336</v>
      </c>
      <c r="AQ97" s="452" t="s">
        <v>336</v>
      </c>
      <c r="AR97" s="452" t="s">
        <v>336</v>
      </c>
      <c r="AS97" s="452" t="s">
        <v>336</v>
      </c>
      <c r="AT97" s="452" t="s">
        <v>336</v>
      </c>
      <c r="AU97" s="452" t="s">
        <v>336</v>
      </c>
      <c r="AV97" s="452" t="s">
        <v>336</v>
      </c>
      <c r="AW97" s="452" t="s">
        <v>336</v>
      </c>
      <c r="AX97" s="452" t="s">
        <v>336</v>
      </c>
      <c r="AY97" s="452" t="s">
        <v>336</v>
      </c>
      <c r="AZ97" s="452" t="s">
        <v>336</v>
      </c>
      <c r="BA97" s="452" t="s">
        <v>336</v>
      </c>
      <c r="BB97" s="452" t="s">
        <v>336</v>
      </c>
      <c r="BC97" s="452" t="s">
        <v>336</v>
      </c>
      <c r="BD97" s="452" t="s">
        <v>336</v>
      </c>
      <c r="BE97" s="452" t="s">
        <v>336</v>
      </c>
      <c r="BF97" s="452" t="s">
        <v>336</v>
      </c>
      <c r="BG97" s="452" t="s">
        <v>336</v>
      </c>
      <c r="BH97" s="452" t="s">
        <v>336</v>
      </c>
      <c r="BI97" s="452" t="s">
        <v>336</v>
      </c>
      <c r="BJ97" s="452" t="s">
        <v>336</v>
      </c>
      <c r="BK97" s="452" t="s">
        <v>336</v>
      </c>
      <c r="BL97" s="452" t="s">
        <v>336</v>
      </c>
      <c r="BM97" s="452" t="s">
        <v>336</v>
      </c>
      <c r="BN97" s="452" t="s">
        <v>336</v>
      </c>
      <c r="BO97" s="452" t="s">
        <v>336</v>
      </c>
    </row>
    <row r="98" spans="1:74" x14ac:dyDescent="0.2">
      <c r="A98" s="324" t="s">
        <v>46</v>
      </c>
      <c r="B98" s="306"/>
      <c r="C98" s="61"/>
      <c r="D98" s="61"/>
      <c r="E98" s="62"/>
      <c r="F98" s="63"/>
      <c r="G98" s="63"/>
      <c r="H98" s="62"/>
      <c r="I98" s="64"/>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7"/>
      <c r="BQ98" s="67"/>
      <c r="BR98" s="67"/>
      <c r="BS98" s="67"/>
      <c r="BT98" s="67"/>
      <c r="BU98" s="67"/>
      <c r="BV98" s="67"/>
    </row>
    <row r="99" spans="1:74" x14ac:dyDescent="0.2">
      <c r="A99" s="324" t="s">
        <v>47</v>
      </c>
      <c r="B99" s="304"/>
      <c r="C99" s="65"/>
      <c r="D99" s="65"/>
      <c r="E99" s="65"/>
      <c r="F99" s="66"/>
      <c r="G99" s="66"/>
      <c r="H99" s="65"/>
      <c r="I99" s="64"/>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7"/>
      <c r="BQ99" s="67"/>
      <c r="BR99" s="67"/>
      <c r="BS99" s="67"/>
      <c r="BT99" s="67"/>
      <c r="BU99" s="67"/>
      <c r="BV99" s="67"/>
    </row>
    <row r="100" spans="1:74" x14ac:dyDescent="0.2">
      <c r="A100" s="324" t="s">
        <v>48</v>
      </c>
      <c r="B100" s="304"/>
      <c r="C100" s="65"/>
      <c r="D100" s="65"/>
      <c r="E100" s="65"/>
      <c r="F100" s="66"/>
      <c r="G100" s="66"/>
      <c r="H100" s="65"/>
      <c r="I100" s="64"/>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7"/>
      <c r="BQ100" s="67"/>
      <c r="BR100" s="67"/>
      <c r="BS100" s="67"/>
      <c r="BT100" s="67"/>
      <c r="BU100" s="67"/>
      <c r="BV100" s="67"/>
    </row>
    <row r="101" spans="1:74" x14ac:dyDescent="0.2">
      <c r="A101" s="324" t="s">
        <v>49</v>
      </c>
      <c r="B101" s="304"/>
      <c r="C101" s="65"/>
      <c r="D101" s="65"/>
      <c r="E101" s="65"/>
      <c r="F101" s="66"/>
      <c r="G101" s="66"/>
      <c r="H101" s="65"/>
      <c r="I101" s="64"/>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7"/>
      <c r="BQ101" s="67"/>
      <c r="BR101" s="67"/>
      <c r="BS101" s="67"/>
      <c r="BT101" s="67"/>
      <c r="BU101" s="67"/>
      <c r="BV101" s="67"/>
    </row>
    <row r="102" spans="1:74" x14ac:dyDescent="0.2">
      <c r="A102" s="324" t="s">
        <v>50</v>
      </c>
      <c r="B102" s="304"/>
      <c r="C102" s="65"/>
      <c r="D102" s="65"/>
      <c r="E102" s="65"/>
      <c r="F102" s="66"/>
      <c r="G102" s="66"/>
      <c r="H102" s="65"/>
      <c r="I102" s="64"/>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7"/>
      <c r="BQ102" s="67"/>
      <c r="BR102" s="67"/>
      <c r="BS102" s="67"/>
      <c r="BT102" s="67"/>
      <c r="BU102" s="67"/>
      <c r="BV102" s="67"/>
    </row>
    <row r="103" spans="1:74" x14ac:dyDescent="0.2">
      <c r="A103" s="324" t="s">
        <v>51</v>
      </c>
      <c r="B103" s="305">
        <v>0.15</v>
      </c>
      <c r="C103" s="60" t="s">
        <v>105</v>
      </c>
      <c r="D103" s="19"/>
      <c r="E103" s="20"/>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row>
    <row r="104" spans="1:74" x14ac:dyDescent="0.2">
      <c r="A104" s="325"/>
      <c r="B104" s="305">
        <f>SUM(B98:B103)</f>
        <v>0.15</v>
      </c>
      <c r="C104" s="21" t="s">
        <v>0</v>
      </c>
      <c r="D104" s="330" t="s">
        <v>251</v>
      </c>
      <c r="E104" s="330"/>
      <c r="F104" s="330"/>
      <c r="G104" s="330"/>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5" spans="1:74" x14ac:dyDescent="0.2">
      <c r="A105" s="326"/>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row>
    <row r="106" spans="1:74" x14ac:dyDescent="0.2">
      <c r="A106" s="57"/>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row>
    <row r="107" spans="1:74" ht="40.15" customHeight="1" x14ac:dyDescent="0.2">
      <c r="A107" s="323" t="s">
        <v>239</v>
      </c>
      <c r="B107" s="552" t="s">
        <v>100</v>
      </c>
      <c r="C107" s="553"/>
      <c r="D107" s="553"/>
      <c r="E107" s="553"/>
      <c r="F107" s="553"/>
      <c r="G107" s="55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4"/>
    </row>
    <row r="108" spans="1:74" ht="79.5" customHeight="1" x14ac:dyDescent="0.2">
      <c r="A108" s="116" t="s">
        <v>104</v>
      </c>
      <c r="B108" s="115" t="s">
        <v>109</v>
      </c>
      <c r="C108" s="116" t="s">
        <v>106</v>
      </c>
      <c r="D108" s="116" t="s">
        <v>346</v>
      </c>
      <c r="E108" s="115" t="s">
        <v>107</v>
      </c>
      <c r="F108" s="115" t="s">
        <v>115</v>
      </c>
      <c r="G108" s="116" t="s">
        <v>114</v>
      </c>
      <c r="H108" s="117" t="s">
        <v>108</v>
      </c>
      <c r="I108" s="452" t="s">
        <v>336</v>
      </c>
      <c r="J108" s="452" t="s">
        <v>336</v>
      </c>
      <c r="K108" s="452" t="s">
        <v>336</v>
      </c>
      <c r="L108" s="452" t="s">
        <v>336</v>
      </c>
      <c r="M108" s="452" t="s">
        <v>336</v>
      </c>
      <c r="N108" s="452" t="s">
        <v>336</v>
      </c>
      <c r="O108" s="452" t="s">
        <v>336</v>
      </c>
      <c r="P108" s="452" t="s">
        <v>336</v>
      </c>
      <c r="Q108" s="452" t="s">
        <v>336</v>
      </c>
      <c r="R108" s="452" t="s">
        <v>336</v>
      </c>
      <c r="S108" s="452" t="s">
        <v>336</v>
      </c>
      <c r="T108" s="452" t="s">
        <v>336</v>
      </c>
      <c r="U108" s="452" t="s">
        <v>336</v>
      </c>
      <c r="V108" s="452" t="s">
        <v>336</v>
      </c>
      <c r="W108" s="452" t="s">
        <v>336</v>
      </c>
      <c r="X108" s="452" t="s">
        <v>336</v>
      </c>
      <c r="Y108" s="452" t="s">
        <v>336</v>
      </c>
      <c r="Z108" s="452" t="s">
        <v>336</v>
      </c>
      <c r="AA108" s="452" t="s">
        <v>336</v>
      </c>
      <c r="AB108" s="452" t="s">
        <v>336</v>
      </c>
      <c r="AC108" s="452" t="s">
        <v>336</v>
      </c>
      <c r="AD108" s="452" t="s">
        <v>336</v>
      </c>
      <c r="AE108" s="452" t="s">
        <v>336</v>
      </c>
      <c r="AF108" s="452" t="s">
        <v>336</v>
      </c>
      <c r="AG108" s="452" t="s">
        <v>336</v>
      </c>
      <c r="AH108" s="452" t="s">
        <v>336</v>
      </c>
      <c r="AI108" s="452" t="s">
        <v>336</v>
      </c>
      <c r="AJ108" s="452" t="s">
        <v>336</v>
      </c>
      <c r="AK108" s="452" t="s">
        <v>336</v>
      </c>
      <c r="AL108" s="452" t="s">
        <v>336</v>
      </c>
      <c r="AM108" s="452" t="s">
        <v>336</v>
      </c>
      <c r="AN108" s="452" t="s">
        <v>336</v>
      </c>
      <c r="AO108" s="452" t="s">
        <v>336</v>
      </c>
      <c r="AP108" s="452" t="s">
        <v>336</v>
      </c>
      <c r="AQ108" s="452" t="s">
        <v>336</v>
      </c>
      <c r="AR108" s="452" t="s">
        <v>336</v>
      </c>
      <c r="AS108" s="452" t="s">
        <v>336</v>
      </c>
      <c r="AT108" s="452" t="s">
        <v>336</v>
      </c>
      <c r="AU108" s="452" t="s">
        <v>336</v>
      </c>
      <c r="AV108" s="452" t="s">
        <v>336</v>
      </c>
      <c r="AW108" s="452" t="s">
        <v>336</v>
      </c>
      <c r="AX108" s="452" t="s">
        <v>336</v>
      </c>
      <c r="AY108" s="452" t="s">
        <v>336</v>
      </c>
      <c r="AZ108" s="452" t="s">
        <v>336</v>
      </c>
      <c r="BA108" s="452" t="s">
        <v>336</v>
      </c>
      <c r="BB108" s="452" t="s">
        <v>336</v>
      </c>
      <c r="BC108" s="452" t="s">
        <v>336</v>
      </c>
      <c r="BD108" s="452" t="s">
        <v>336</v>
      </c>
      <c r="BE108" s="452" t="s">
        <v>336</v>
      </c>
      <c r="BF108" s="452" t="s">
        <v>336</v>
      </c>
      <c r="BG108" s="452" t="s">
        <v>336</v>
      </c>
      <c r="BH108" s="452" t="s">
        <v>336</v>
      </c>
      <c r="BI108" s="452" t="s">
        <v>336</v>
      </c>
      <c r="BJ108" s="452" t="s">
        <v>336</v>
      </c>
      <c r="BK108" s="452" t="s">
        <v>336</v>
      </c>
      <c r="BL108" s="452" t="s">
        <v>336</v>
      </c>
      <c r="BM108" s="452" t="s">
        <v>336</v>
      </c>
      <c r="BN108" s="452" t="s">
        <v>336</v>
      </c>
      <c r="BO108" s="452" t="s">
        <v>336</v>
      </c>
    </row>
    <row r="109" spans="1:74" x14ac:dyDescent="0.2">
      <c r="A109" s="324" t="s">
        <v>52</v>
      </c>
      <c r="B109" s="306" t="s">
        <v>76</v>
      </c>
      <c r="C109" s="61"/>
      <c r="D109" s="61"/>
      <c r="E109" s="62"/>
      <c r="F109" s="63"/>
      <c r="G109" s="63"/>
      <c r="H109" s="62"/>
      <c r="I109" s="64"/>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7"/>
      <c r="BQ109" s="67"/>
      <c r="BR109" s="67"/>
      <c r="BS109" s="67"/>
      <c r="BT109" s="67"/>
      <c r="BU109" s="67"/>
      <c r="BV109" s="67"/>
    </row>
    <row r="110" spans="1:74" x14ac:dyDescent="0.2">
      <c r="A110" s="324" t="s">
        <v>53</v>
      </c>
      <c r="B110" s="304" t="s">
        <v>76</v>
      </c>
      <c r="C110" s="65"/>
      <c r="D110" s="65"/>
      <c r="E110" s="65"/>
      <c r="F110" s="66"/>
      <c r="G110" s="66"/>
      <c r="H110" s="65"/>
      <c r="I110" s="64"/>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7"/>
      <c r="BQ110" s="67"/>
      <c r="BR110" s="67"/>
      <c r="BS110" s="67"/>
      <c r="BT110" s="67"/>
      <c r="BU110" s="67"/>
      <c r="BV110" s="67"/>
    </row>
    <row r="111" spans="1:74" x14ac:dyDescent="0.2">
      <c r="A111" s="324" t="s">
        <v>54</v>
      </c>
      <c r="B111" s="304" t="s">
        <v>76</v>
      </c>
      <c r="C111" s="65"/>
      <c r="D111" s="65"/>
      <c r="E111" s="65"/>
      <c r="F111" s="66"/>
      <c r="G111" s="66"/>
      <c r="H111" s="65"/>
      <c r="I111" s="64"/>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7"/>
      <c r="BQ111" s="67"/>
      <c r="BR111" s="67"/>
      <c r="BS111" s="67"/>
      <c r="BT111" s="67"/>
      <c r="BU111" s="67"/>
      <c r="BV111" s="67"/>
    </row>
    <row r="112" spans="1:74" x14ac:dyDescent="0.2">
      <c r="A112" s="324" t="s">
        <v>55</v>
      </c>
      <c r="B112" s="304"/>
      <c r="C112" s="65"/>
      <c r="D112" s="65"/>
      <c r="E112" s="65"/>
      <c r="F112" s="66"/>
      <c r="G112" s="66"/>
      <c r="H112" s="65"/>
      <c r="I112" s="64"/>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7"/>
      <c r="BQ112" s="67"/>
      <c r="BR112" s="67"/>
      <c r="BS112" s="67"/>
      <c r="BT112" s="67"/>
      <c r="BU112" s="67"/>
      <c r="BV112" s="67"/>
    </row>
    <row r="113" spans="1:75" x14ac:dyDescent="0.2">
      <c r="A113" s="324" t="s">
        <v>56</v>
      </c>
      <c r="B113" s="304" t="s">
        <v>76</v>
      </c>
      <c r="C113" s="65"/>
      <c r="D113" s="65"/>
      <c r="E113" s="65"/>
      <c r="F113" s="66"/>
      <c r="G113" s="66"/>
      <c r="H113" s="65"/>
      <c r="I113" s="64"/>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7"/>
      <c r="BQ113" s="67"/>
      <c r="BR113" s="67"/>
      <c r="BS113" s="67"/>
      <c r="BT113" s="67"/>
      <c r="BU113" s="67"/>
      <c r="BV113" s="67"/>
    </row>
    <row r="114" spans="1:75" x14ac:dyDescent="0.2">
      <c r="A114" s="324" t="s">
        <v>57</v>
      </c>
      <c r="B114" s="305">
        <v>0.15</v>
      </c>
      <c r="C114" s="60" t="s">
        <v>105</v>
      </c>
      <c r="D114" s="19"/>
      <c r="E114" s="20"/>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row>
    <row r="115" spans="1:75" x14ac:dyDescent="0.2">
      <c r="A115" s="325"/>
      <c r="B115" s="305">
        <f>SUM(B109:B114)</f>
        <v>0.15</v>
      </c>
      <c r="C115" s="21" t="s">
        <v>0</v>
      </c>
      <c r="D115" s="330" t="s">
        <v>251</v>
      </c>
      <c r="E115" s="330"/>
      <c r="F115" s="330"/>
      <c r="G115" s="330"/>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row>
    <row r="116" spans="1:75" x14ac:dyDescent="0.2">
      <c r="A116" s="326"/>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7" spans="1:75" x14ac:dyDescent="0.2">
      <c r="A117" s="57"/>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row>
    <row r="118" spans="1:75" ht="34.9" customHeight="1" x14ac:dyDescent="0.2">
      <c r="A118" s="323" t="s">
        <v>240</v>
      </c>
      <c r="B118" s="552" t="s">
        <v>101</v>
      </c>
      <c r="C118" s="553"/>
      <c r="D118" s="553"/>
      <c r="E118" s="553"/>
      <c r="F118" s="553"/>
      <c r="G118" s="55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4"/>
    </row>
    <row r="119" spans="1:75" ht="78" customHeight="1" x14ac:dyDescent="0.2">
      <c r="A119" s="116" t="s">
        <v>104</v>
      </c>
      <c r="B119" s="115" t="s">
        <v>109</v>
      </c>
      <c r="C119" s="116" t="s">
        <v>106</v>
      </c>
      <c r="D119" s="116" t="s">
        <v>346</v>
      </c>
      <c r="E119" s="115" t="s">
        <v>107</v>
      </c>
      <c r="F119" s="115" t="s">
        <v>115</v>
      </c>
      <c r="G119" s="116" t="s">
        <v>114</v>
      </c>
      <c r="H119" s="117" t="s">
        <v>108</v>
      </c>
      <c r="I119" s="452" t="s">
        <v>336</v>
      </c>
      <c r="J119" s="452" t="s">
        <v>336</v>
      </c>
      <c r="K119" s="452" t="s">
        <v>336</v>
      </c>
      <c r="L119" s="452" t="s">
        <v>336</v>
      </c>
      <c r="M119" s="452" t="s">
        <v>336</v>
      </c>
      <c r="N119" s="452" t="s">
        <v>336</v>
      </c>
      <c r="O119" s="452" t="s">
        <v>336</v>
      </c>
      <c r="P119" s="452" t="s">
        <v>336</v>
      </c>
      <c r="Q119" s="452" t="s">
        <v>336</v>
      </c>
      <c r="R119" s="452" t="s">
        <v>336</v>
      </c>
      <c r="S119" s="452" t="s">
        <v>336</v>
      </c>
      <c r="T119" s="452" t="s">
        <v>336</v>
      </c>
      <c r="U119" s="452" t="s">
        <v>336</v>
      </c>
      <c r="V119" s="452" t="s">
        <v>336</v>
      </c>
      <c r="W119" s="452" t="s">
        <v>336</v>
      </c>
      <c r="X119" s="452" t="s">
        <v>336</v>
      </c>
      <c r="Y119" s="452" t="s">
        <v>336</v>
      </c>
      <c r="Z119" s="452" t="s">
        <v>336</v>
      </c>
      <c r="AA119" s="452" t="s">
        <v>336</v>
      </c>
      <c r="AB119" s="452" t="s">
        <v>336</v>
      </c>
      <c r="AC119" s="452" t="s">
        <v>336</v>
      </c>
      <c r="AD119" s="452" t="s">
        <v>336</v>
      </c>
      <c r="AE119" s="452" t="s">
        <v>336</v>
      </c>
      <c r="AF119" s="452" t="s">
        <v>336</v>
      </c>
      <c r="AG119" s="452" t="s">
        <v>336</v>
      </c>
      <c r="AH119" s="452" t="s">
        <v>336</v>
      </c>
      <c r="AI119" s="452" t="s">
        <v>336</v>
      </c>
      <c r="AJ119" s="452" t="s">
        <v>336</v>
      </c>
      <c r="AK119" s="452" t="s">
        <v>336</v>
      </c>
      <c r="AL119" s="452" t="s">
        <v>336</v>
      </c>
      <c r="AM119" s="452" t="s">
        <v>336</v>
      </c>
      <c r="AN119" s="452" t="s">
        <v>336</v>
      </c>
      <c r="AO119" s="452" t="s">
        <v>336</v>
      </c>
      <c r="AP119" s="452" t="s">
        <v>336</v>
      </c>
      <c r="AQ119" s="452" t="s">
        <v>336</v>
      </c>
      <c r="AR119" s="452" t="s">
        <v>336</v>
      </c>
      <c r="AS119" s="452" t="s">
        <v>336</v>
      </c>
      <c r="AT119" s="452" t="s">
        <v>336</v>
      </c>
      <c r="AU119" s="452" t="s">
        <v>336</v>
      </c>
      <c r="AV119" s="452" t="s">
        <v>336</v>
      </c>
      <c r="AW119" s="452" t="s">
        <v>336</v>
      </c>
      <c r="AX119" s="452" t="s">
        <v>336</v>
      </c>
      <c r="AY119" s="452" t="s">
        <v>336</v>
      </c>
      <c r="AZ119" s="452" t="s">
        <v>336</v>
      </c>
      <c r="BA119" s="452" t="s">
        <v>336</v>
      </c>
      <c r="BB119" s="452" t="s">
        <v>336</v>
      </c>
      <c r="BC119" s="452" t="s">
        <v>336</v>
      </c>
      <c r="BD119" s="452" t="s">
        <v>336</v>
      </c>
      <c r="BE119" s="452" t="s">
        <v>336</v>
      </c>
      <c r="BF119" s="452" t="s">
        <v>336</v>
      </c>
      <c r="BG119" s="452" t="s">
        <v>336</v>
      </c>
      <c r="BH119" s="452" t="s">
        <v>336</v>
      </c>
      <c r="BI119" s="452" t="s">
        <v>336</v>
      </c>
      <c r="BJ119" s="452" t="s">
        <v>336</v>
      </c>
      <c r="BK119" s="452" t="s">
        <v>336</v>
      </c>
      <c r="BL119" s="452" t="s">
        <v>336</v>
      </c>
      <c r="BM119" s="452" t="s">
        <v>336</v>
      </c>
      <c r="BN119" s="452" t="s">
        <v>336</v>
      </c>
      <c r="BO119" s="452" t="s">
        <v>336</v>
      </c>
    </row>
    <row r="120" spans="1:75" x14ac:dyDescent="0.2">
      <c r="A120" s="324" t="s">
        <v>58</v>
      </c>
      <c r="B120" s="306" t="s">
        <v>76</v>
      </c>
      <c r="C120" s="61"/>
      <c r="D120" s="61"/>
      <c r="E120" s="62"/>
      <c r="F120" s="63"/>
      <c r="G120" s="63"/>
      <c r="H120" s="62"/>
      <c r="I120" s="64"/>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7"/>
      <c r="BQ120" s="67"/>
      <c r="BR120" s="67"/>
      <c r="BS120" s="67"/>
      <c r="BT120" s="67"/>
      <c r="BU120" s="67"/>
      <c r="BV120" s="67"/>
      <c r="BW120" s="67"/>
    </row>
    <row r="121" spans="1:75" x14ac:dyDescent="0.2">
      <c r="A121" s="324" t="s">
        <v>59</v>
      </c>
      <c r="B121" s="304" t="s">
        <v>76</v>
      </c>
      <c r="C121" s="65"/>
      <c r="D121" s="65"/>
      <c r="E121" s="65"/>
      <c r="F121" s="66"/>
      <c r="G121" s="66"/>
      <c r="H121" s="65"/>
      <c r="I121" s="64"/>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7"/>
      <c r="BQ121" s="67"/>
      <c r="BR121" s="67"/>
      <c r="BS121" s="67"/>
      <c r="BT121" s="67"/>
      <c r="BU121" s="67"/>
      <c r="BV121" s="67"/>
      <c r="BW121" s="67"/>
    </row>
    <row r="122" spans="1:75" x14ac:dyDescent="0.2">
      <c r="A122" s="324" t="s">
        <v>60</v>
      </c>
      <c r="B122" s="304" t="s">
        <v>76</v>
      </c>
      <c r="C122" s="65"/>
      <c r="D122" s="65"/>
      <c r="E122" s="65"/>
      <c r="F122" s="66"/>
      <c r="G122" s="66"/>
      <c r="H122" s="65"/>
      <c r="I122" s="64"/>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7"/>
      <c r="BQ122" s="67"/>
      <c r="BR122" s="67"/>
      <c r="BS122" s="67"/>
      <c r="BT122" s="67"/>
      <c r="BU122" s="67"/>
      <c r="BV122" s="67"/>
      <c r="BW122" s="67"/>
    </row>
    <row r="123" spans="1:75" x14ac:dyDescent="0.2">
      <c r="A123" s="324" t="s">
        <v>61</v>
      </c>
      <c r="B123" s="304" t="s">
        <v>76</v>
      </c>
      <c r="C123" s="65"/>
      <c r="D123" s="65"/>
      <c r="E123" s="65"/>
      <c r="F123" s="66"/>
      <c r="G123" s="66"/>
      <c r="H123" s="65"/>
      <c r="I123" s="64"/>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7"/>
      <c r="BQ123" s="67"/>
      <c r="BR123" s="67"/>
      <c r="BS123" s="67"/>
      <c r="BT123" s="67"/>
      <c r="BU123" s="67"/>
      <c r="BV123" s="67"/>
      <c r="BW123" s="67"/>
    </row>
    <row r="124" spans="1:75" x14ac:dyDescent="0.2">
      <c r="A124" s="324" t="s">
        <v>62</v>
      </c>
      <c r="B124" s="304" t="s">
        <v>76</v>
      </c>
      <c r="C124" s="65"/>
      <c r="D124" s="65"/>
      <c r="E124" s="65"/>
      <c r="F124" s="66"/>
      <c r="G124" s="66"/>
      <c r="H124" s="65"/>
      <c r="I124" s="64"/>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7"/>
      <c r="BQ124" s="67"/>
      <c r="BR124" s="67"/>
      <c r="BS124" s="67"/>
      <c r="BT124" s="67"/>
      <c r="BU124" s="67"/>
      <c r="BV124" s="67"/>
      <c r="BW124" s="67"/>
    </row>
    <row r="125" spans="1:75" x14ac:dyDescent="0.2">
      <c r="A125" s="324" t="s">
        <v>63</v>
      </c>
      <c r="B125" s="305">
        <v>0.15</v>
      </c>
      <c r="C125" s="60" t="s">
        <v>105</v>
      </c>
      <c r="D125" s="19"/>
      <c r="E125" s="20"/>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row>
    <row r="126" spans="1:75" x14ac:dyDescent="0.2">
      <c r="A126" s="325"/>
      <c r="B126" s="305">
        <f>SUM(B120:B125)</f>
        <v>0.15</v>
      </c>
      <c r="C126" s="21" t="s">
        <v>0</v>
      </c>
      <c r="D126" s="330" t="s">
        <v>251</v>
      </c>
      <c r="E126" s="330"/>
      <c r="F126" s="330"/>
      <c r="G126" s="330"/>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row>
    <row r="127" spans="1:75" x14ac:dyDescent="0.2">
      <c r="A127" s="326"/>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row>
    <row r="128" spans="1:75" x14ac:dyDescent="0.2">
      <c r="A128" s="57"/>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row>
    <row r="129" spans="1:74" ht="29.45" customHeight="1" x14ac:dyDescent="0.2">
      <c r="A129" s="323" t="s">
        <v>241</v>
      </c>
      <c r="B129" s="552" t="s">
        <v>102</v>
      </c>
      <c r="C129" s="553"/>
      <c r="D129" s="553"/>
      <c r="E129" s="553"/>
      <c r="F129" s="553"/>
      <c r="G129" s="55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4"/>
    </row>
    <row r="130" spans="1:74" ht="78" customHeight="1" x14ac:dyDescent="0.2">
      <c r="A130" s="116" t="s">
        <v>104</v>
      </c>
      <c r="B130" s="115" t="s">
        <v>109</v>
      </c>
      <c r="C130" s="116" t="s">
        <v>106</v>
      </c>
      <c r="D130" s="116" t="s">
        <v>346</v>
      </c>
      <c r="E130" s="115" t="s">
        <v>107</v>
      </c>
      <c r="F130" s="115" t="s">
        <v>115</v>
      </c>
      <c r="G130" s="116" t="s">
        <v>114</v>
      </c>
      <c r="H130" s="117" t="s">
        <v>108</v>
      </c>
      <c r="I130" s="452" t="s">
        <v>336</v>
      </c>
      <c r="J130" s="452" t="s">
        <v>336</v>
      </c>
      <c r="K130" s="452" t="s">
        <v>336</v>
      </c>
      <c r="L130" s="452" t="s">
        <v>336</v>
      </c>
      <c r="M130" s="452" t="s">
        <v>336</v>
      </c>
      <c r="N130" s="452" t="s">
        <v>336</v>
      </c>
      <c r="O130" s="452" t="s">
        <v>336</v>
      </c>
      <c r="P130" s="452" t="s">
        <v>336</v>
      </c>
      <c r="Q130" s="452" t="s">
        <v>336</v>
      </c>
      <c r="R130" s="452" t="s">
        <v>336</v>
      </c>
      <c r="S130" s="452" t="s">
        <v>336</v>
      </c>
      <c r="T130" s="452" t="s">
        <v>336</v>
      </c>
      <c r="U130" s="452" t="s">
        <v>336</v>
      </c>
      <c r="V130" s="452" t="s">
        <v>336</v>
      </c>
      <c r="W130" s="452" t="s">
        <v>336</v>
      </c>
      <c r="X130" s="452" t="s">
        <v>336</v>
      </c>
      <c r="Y130" s="452" t="s">
        <v>336</v>
      </c>
      <c r="Z130" s="452" t="s">
        <v>336</v>
      </c>
      <c r="AA130" s="452" t="s">
        <v>336</v>
      </c>
      <c r="AB130" s="452" t="s">
        <v>336</v>
      </c>
      <c r="AC130" s="452" t="s">
        <v>336</v>
      </c>
      <c r="AD130" s="452" t="s">
        <v>336</v>
      </c>
      <c r="AE130" s="452" t="s">
        <v>336</v>
      </c>
      <c r="AF130" s="452" t="s">
        <v>336</v>
      </c>
      <c r="AG130" s="452" t="s">
        <v>336</v>
      </c>
      <c r="AH130" s="452" t="s">
        <v>336</v>
      </c>
      <c r="AI130" s="452" t="s">
        <v>336</v>
      </c>
      <c r="AJ130" s="452" t="s">
        <v>336</v>
      </c>
      <c r="AK130" s="452" t="s">
        <v>336</v>
      </c>
      <c r="AL130" s="452" t="s">
        <v>336</v>
      </c>
      <c r="AM130" s="452" t="s">
        <v>336</v>
      </c>
      <c r="AN130" s="452" t="s">
        <v>336</v>
      </c>
      <c r="AO130" s="452" t="s">
        <v>336</v>
      </c>
      <c r="AP130" s="452" t="s">
        <v>336</v>
      </c>
      <c r="AQ130" s="452" t="s">
        <v>336</v>
      </c>
      <c r="AR130" s="452" t="s">
        <v>336</v>
      </c>
      <c r="AS130" s="452" t="s">
        <v>336</v>
      </c>
      <c r="AT130" s="452" t="s">
        <v>336</v>
      </c>
      <c r="AU130" s="452" t="s">
        <v>336</v>
      </c>
      <c r="AV130" s="452" t="s">
        <v>336</v>
      </c>
      <c r="AW130" s="452" t="s">
        <v>336</v>
      </c>
      <c r="AX130" s="452" t="s">
        <v>336</v>
      </c>
      <c r="AY130" s="452" t="s">
        <v>336</v>
      </c>
      <c r="AZ130" s="452" t="s">
        <v>336</v>
      </c>
      <c r="BA130" s="452" t="s">
        <v>336</v>
      </c>
      <c r="BB130" s="452" t="s">
        <v>336</v>
      </c>
      <c r="BC130" s="452" t="s">
        <v>336</v>
      </c>
      <c r="BD130" s="452" t="s">
        <v>336</v>
      </c>
      <c r="BE130" s="452" t="s">
        <v>336</v>
      </c>
      <c r="BF130" s="452" t="s">
        <v>336</v>
      </c>
      <c r="BG130" s="452" t="s">
        <v>336</v>
      </c>
      <c r="BH130" s="452" t="s">
        <v>336</v>
      </c>
      <c r="BI130" s="452" t="s">
        <v>336</v>
      </c>
      <c r="BJ130" s="452" t="s">
        <v>336</v>
      </c>
      <c r="BK130" s="452" t="s">
        <v>336</v>
      </c>
      <c r="BL130" s="452" t="s">
        <v>336</v>
      </c>
      <c r="BM130" s="452" t="s">
        <v>336</v>
      </c>
      <c r="BN130" s="452" t="s">
        <v>336</v>
      </c>
      <c r="BO130" s="452" t="s">
        <v>336</v>
      </c>
    </row>
    <row r="131" spans="1:74" x14ac:dyDescent="0.2">
      <c r="A131" s="324" t="s">
        <v>64</v>
      </c>
      <c r="B131" s="306" t="s">
        <v>76</v>
      </c>
      <c r="C131" s="61"/>
      <c r="D131" s="61"/>
      <c r="E131" s="62"/>
      <c r="F131" s="63"/>
      <c r="G131" s="63"/>
      <c r="H131" s="62"/>
      <c r="I131" s="64"/>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7"/>
      <c r="BQ131" s="67"/>
      <c r="BR131" s="67"/>
      <c r="BS131" s="67"/>
      <c r="BT131" s="67"/>
      <c r="BU131" s="67"/>
      <c r="BV131" s="67"/>
    </row>
    <row r="132" spans="1:74" x14ac:dyDescent="0.2">
      <c r="A132" s="324" t="s">
        <v>65</v>
      </c>
      <c r="B132" s="304" t="s">
        <v>76</v>
      </c>
      <c r="C132" s="65"/>
      <c r="D132" s="65"/>
      <c r="E132" s="65"/>
      <c r="F132" s="66"/>
      <c r="G132" s="66"/>
      <c r="H132" s="65"/>
      <c r="I132" s="64"/>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7"/>
      <c r="BQ132" s="67"/>
      <c r="BR132" s="67"/>
      <c r="BS132" s="67"/>
      <c r="BT132" s="67"/>
      <c r="BU132" s="67"/>
      <c r="BV132" s="67"/>
    </row>
    <row r="133" spans="1:74" x14ac:dyDescent="0.2">
      <c r="A133" s="324" t="s">
        <v>66</v>
      </c>
      <c r="B133" s="304" t="s">
        <v>76</v>
      </c>
      <c r="C133" s="65"/>
      <c r="D133" s="65"/>
      <c r="E133" s="65"/>
      <c r="F133" s="66"/>
      <c r="G133" s="66"/>
      <c r="H133" s="65"/>
      <c r="I133" s="64"/>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7"/>
      <c r="BQ133" s="67"/>
      <c r="BR133" s="67"/>
      <c r="BS133" s="67"/>
      <c r="BT133" s="67"/>
      <c r="BU133" s="67"/>
      <c r="BV133" s="67"/>
    </row>
    <row r="134" spans="1:74" x14ac:dyDescent="0.2">
      <c r="A134" s="324" t="s">
        <v>67</v>
      </c>
      <c r="B134" s="304"/>
      <c r="C134" s="65"/>
      <c r="D134" s="65"/>
      <c r="E134" s="65"/>
      <c r="F134" s="66"/>
      <c r="G134" s="66"/>
      <c r="H134" s="65"/>
      <c r="I134" s="64"/>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7"/>
      <c r="BQ134" s="67"/>
      <c r="BR134" s="67"/>
      <c r="BS134" s="67"/>
      <c r="BT134" s="67"/>
      <c r="BU134" s="67"/>
      <c r="BV134" s="67"/>
    </row>
    <row r="135" spans="1:74" x14ac:dyDescent="0.2">
      <c r="A135" s="324" t="s">
        <v>68</v>
      </c>
      <c r="B135" s="304" t="s">
        <v>76</v>
      </c>
      <c r="C135" s="65"/>
      <c r="D135" s="65"/>
      <c r="E135" s="65"/>
      <c r="F135" s="66"/>
      <c r="G135" s="66"/>
      <c r="H135" s="65"/>
      <c r="I135" s="64"/>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7"/>
      <c r="BQ135" s="67"/>
      <c r="BR135" s="67"/>
      <c r="BS135" s="67"/>
      <c r="BT135" s="67"/>
      <c r="BU135" s="67"/>
      <c r="BV135" s="67"/>
    </row>
    <row r="136" spans="1:74" x14ac:dyDescent="0.2">
      <c r="A136" s="324" t="s">
        <v>69</v>
      </c>
      <c r="B136" s="305">
        <v>0.15</v>
      </c>
      <c r="C136" s="60" t="s">
        <v>105</v>
      </c>
      <c r="D136" s="19"/>
      <c r="E136" s="20"/>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row>
    <row r="137" spans="1:74" x14ac:dyDescent="0.2">
      <c r="A137" s="325"/>
      <c r="B137" s="305">
        <f>SUM(B131:B136)</f>
        <v>0.15</v>
      </c>
      <c r="C137" s="21" t="s">
        <v>0</v>
      </c>
      <c r="D137" s="330" t="s">
        <v>251</v>
      </c>
      <c r="E137" s="330"/>
      <c r="F137" s="330"/>
      <c r="G137" s="330"/>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row>
    <row r="138" spans="1:74" x14ac:dyDescent="0.2">
      <c r="A138" s="326"/>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row>
    <row r="139" spans="1:74" x14ac:dyDescent="0.2">
      <c r="A139" s="57"/>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row>
    <row r="140" spans="1:74" ht="30" customHeight="1" x14ac:dyDescent="0.2">
      <c r="A140" s="323" t="s">
        <v>242</v>
      </c>
      <c r="B140" s="552" t="s">
        <v>103</v>
      </c>
      <c r="C140" s="553"/>
      <c r="D140" s="553"/>
      <c r="E140" s="553"/>
      <c r="F140" s="553"/>
      <c r="G140" s="55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4"/>
    </row>
    <row r="141" spans="1:74" ht="79.5" customHeight="1" x14ac:dyDescent="0.2">
      <c r="A141" s="116" t="s">
        <v>104</v>
      </c>
      <c r="B141" s="115" t="s">
        <v>109</v>
      </c>
      <c r="C141" s="116" t="s">
        <v>106</v>
      </c>
      <c r="D141" s="116" t="s">
        <v>346</v>
      </c>
      <c r="E141" s="115" t="s">
        <v>107</v>
      </c>
      <c r="F141" s="115" t="s">
        <v>115</v>
      </c>
      <c r="G141" s="116" t="s">
        <v>114</v>
      </c>
      <c r="H141" s="117" t="s">
        <v>108</v>
      </c>
      <c r="I141" s="452" t="s">
        <v>336</v>
      </c>
      <c r="J141" s="452" t="s">
        <v>336</v>
      </c>
      <c r="K141" s="452" t="s">
        <v>336</v>
      </c>
      <c r="L141" s="452" t="s">
        <v>336</v>
      </c>
      <c r="M141" s="452" t="s">
        <v>336</v>
      </c>
      <c r="N141" s="452" t="s">
        <v>336</v>
      </c>
      <c r="O141" s="452" t="s">
        <v>336</v>
      </c>
      <c r="P141" s="452" t="s">
        <v>336</v>
      </c>
      <c r="Q141" s="452" t="s">
        <v>336</v>
      </c>
      <c r="R141" s="452" t="s">
        <v>336</v>
      </c>
      <c r="S141" s="452" t="s">
        <v>336</v>
      </c>
      <c r="T141" s="452" t="s">
        <v>336</v>
      </c>
      <c r="U141" s="452" t="s">
        <v>336</v>
      </c>
      <c r="V141" s="452" t="s">
        <v>336</v>
      </c>
      <c r="W141" s="452" t="s">
        <v>336</v>
      </c>
      <c r="X141" s="452" t="s">
        <v>336</v>
      </c>
      <c r="Y141" s="452" t="s">
        <v>336</v>
      </c>
      <c r="Z141" s="452" t="s">
        <v>336</v>
      </c>
      <c r="AA141" s="452" t="s">
        <v>336</v>
      </c>
      <c r="AB141" s="452" t="s">
        <v>336</v>
      </c>
      <c r="AC141" s="452" t="s">
        <v>336</v>
      </c>
      <c r="AD141" s="452" t="s">
        <v>336</v>
      </c>
      <c r="AE141" s="452" t="s">
        <v>336</v>
      </c>
      <c r="AF141" s="452" t="s">
        <v>336</v>
      </c>
      <c r="AG141" s="452" t="s">
        <v>336</v>
      </c>
      <c r="AH141" s="452" t="s">
        <v>336</v>
      </c>
      <c r="AI141" s="452" t="s">
        <v>336</v>
      </c>
      <c r="AJ141" s="452" t="s">
        <v>336</v>
      </c>
      <c r="AK141" s="452" t="s">
        <v>336</v>
      </c>
      <c r="AL141" s="452" t="s">
        <v>336</v>
      </c>
      <c r="AM141" s="452" t="s">
        <v>336</v>
      </c>
      <c r="AN141" s="452" t="s">
        <v>336</v>
      </c>
      <c r="AO141" s="452" t="s">
        <v>336</v>
      </c>
      <c r="AP141" s="452" t="s">
        <v>336</v>
      </c>
      <c r="AQ141" s="452" t="s">
        <v>336</v>
      </c>
      <c r="AR141" s="452" t="s">
        <v>336</v>
      </c>
      <c r="AS141" s="452" t="s">
        <v>336</v>
      </c>
      <c r="AT141" s="452" t="s">
        <v>336</v>
      </c>
      <c r="AU141" s="452" t="s">
        <v>336</v>
      </c>
      <c r="AV141" s="452" t="s">
        <v>336</v>
      </c>
      <c r="AW141" s="452" t="s">
        <v>336</v>
      </c>
      <c r="AX141" s="452" t="s">
        <v>336</v>
      </c>
      <c r="AY141" s="452" t="s">
        <v>336</v>
      </c>
      <c r="AZ141" s="452" t="s">
        <v>336</v>
      </c>
      <c r="BA141" s="452" t="s">
        <v>336</v>
      </c>
      <c r="BB141" s="452" t="s">
        <v>336</v>
      </c>
      <c r="BC141" s="452" t="s">
        <v>336</v>
      </c>
      <c r="BD141" s="452" t="s">
        <v>336</v>
      </c>
      <c r="BE141" s="452" t="s">
        <v>336</v>
      </c>
      <c r="BF141" s="452" t="s">
        <v>336</v>
      </c>
      <c r="BG141" s="452" t="s">
        <v>336</v>
      </c>
      <c r="BH141" s="452" t="s">
        <v>336</v>
      </c>
      <c r="BI141" s="452" t="s">
        <v>336</v>
      </c>
      <c r="BJ141" s="452" t="s">
        <v>336</v>
      </c>
      <c r="BK141" s="452" t="s">
        <v>336</v>
      </c>
      <c r="BL141" s="452" t="s">
        <v>336</v>
      </c>
      <c r="BM141" s="452" t="s">
        <v>336</v>
      </c>
      <c r="BN141" s="452" t="s">
        <v>336</v>
      </c>
      <c r="BO141" s="452" t="s">
        <v>336</v>
      </c>
    </row>
    <row r="142" spans="1:74" x14ac:dyDescent="0.2">
      <c r="A142" s="324" t="s">
        <v>70</v>
      </c>
      <c r="B142" s="306" t="s">
        <v>76</v>
      </c>
      <c r="C142" s="61"/>
      <c r="D142" s="61"/>
      <c r="E142" s="62"/>
      <c r="F142" s="63"/>
      <c r="G142" s="63"/>
      <c r="H142" s="62"/>
      <c r="I142" s="64"/>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7"/>
      <c r="BQ142" s="67"/>
      <c r="BR142" s="67"/>
      <c r="BS142" s="67"/>
      <c r="BT142" s="67"/>
      <c r="BU142" s="67"/>
      <c r="BV142" s="67"/>
    </row>
    <row r="143" spans="1:74" x14ac:dyDescent="0.2">
      <c r="A143" s="324" t="s">
        <v>71</v>
      </c>
      <c r="B143" s="304"/>
      <c r="C143" s="65"/>
      <c r="D143" s="65"/>
      <c r="E143" s="65"/>
      <c r="F143" s="66"/>
      <c r="G143" s="66"/>
      <c r="H143" s="65"/>
      <c r="I143" s="64"/>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7"/>
      <c r="BQ143" s="67"/>
      <c r="BR143" s="67"/>
      <c r="BS143" s="67"/>
      <c r="BT143" s="67"/>
      <c r="BU143" s="67"/>
      <c r="BV143" s="67"/>
    </row>
    <row r="144" spans="1:74" x14ac:dyDescent="0.2">
      <c r="A144" s="324" t="s">
        <v>72</v>
      </c>
      <c r="B144" s="304" t="s">
        <v>76</v>
      </c>
      <c r="C144" s="65"/>
      <c r="D144" s="65"/>
      <c r="E144" s="65"/>
      <c r="F144" s="66"/>
      <c r="G144" s="66"/>
      <c r="H144" s="65"/>
      <c r="I144" s="64"/>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7"/>
      <c r="BQ144" s="67"/>
      <c r="BR144" s="67"/>
      <c r="BS144" s="67"/>
      <c r="BT144" s="67"/>
      <c r="BU144" s="67"/>
      <c r="BV144" s="67"/>
    </row>
    <row r="145" spans="1:74" x14ac:dyDescent="0.2">
      <c r="A145" s="324" t="s">
        <v>73</v>
      </c>
      <c r="B145" s="304" t="s">
        <v>76</v>
      </c>
      <c r="C145" s="65"/>
      <c r="D145" s="65"/>
      <c r="E145" s="65"/>
      <c r="F145" s="66"/>
      <c r="G145" s="66"/>
      <c r="H145" s="65"/>
      <c r="I145" s="64"/>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7"/>
      <c r="BQ145" s="67"/>
      <c r="BR145" s="67"/>
      <c r="BS145" s="67"/>
      <c r="BT145" s="67"/>
      <c r="BU145" s="67"/>
      <c r="BV145" s="67"/>
    </row>
    <row r="146" spans="1:74" x14ac:dyDescent="0.2">
      <c r="A146" s="324" t="s">
        <v>74</v>
      </c>
      <c r="B146" s="304" t="s">
        <v>76</v>
      </c>
      <c r="C146" s="65"/>
      <c r="D146" s="65"/>
      <c r="E146" s="65"/>
      <c r="F146" s="66"/>
      <c r="G146" s="66"/>
      <c r="H146" s="65"/>
      <c r="I146" s="64"/>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7"/>
      <c r="BQ146" s="67"/>
      <c r="BR146" s="67"/>
      <c r="BS146" s="67"/>
      <c r="BT146" s="67"/>
      <c r="BU146" s="67"/>
      <c r="BV146" s="67"/>
    </row>
    <row r="147" spans="1:74" x14ac:dyDescent="0.2">
      <c r="A147" s="324" t="s">
        <v>75</v>
      </c>
      <c r="B147" s="305">
        <v>0.15</v>
      </c>
      <c r="C147" s="60" t="s">
        <v>105</v>
      </c>
      <c r="D147" s="19"/>
      <c r="E147" s="20"/>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row>
    <row r="148" spans="1:74" x14ac:dyDescent="0.2">
      <c r="A148" s="325"/>
      <c r="B148" s="305">
        <f>SUM(B142:B147)</f>
        <v>0.15</v>
      </c>
      <c r="C148" s="21" t="s">
        <v>0</v>
      </c>
      <c r="D148" s="330" t="s">
        <v>251</v>
      </c>
      <c r="E148" s="330"/>
      <c r="F148" s="330"/>
      <c r="G148" s="330"/>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row>
    <row r="149" spans="1:74" x14ac:dyDescent="0.2">
      <c r="A149" s="326"/>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row>
    <row r="150" spans="1:74" x14ac:dyDescent="0.2">
      <c r="A150" s="327"/>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row>
    <row r="151" spans="1:74" x14ac:dyDescent="0.2">
      <c r="A151" s="327"/>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row>
    <row r="152" spans="1:74" x14ac:dyDescent="0.2">
      <c r="A152" s="327"/>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row>
    <row r="153" spans="1:74" x14ac:dyDescent="0.2">
      <c r="A153" s="327"/>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row>
    <row r="154" spans="1:74" x14ac:dyDescent="0.2">
      <c r="A154" s="327"/>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row>
    <row r="155" spans="1:74" x14ac:dyDescent="0.2">
      <c r="A155" s="327"/>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row>
    <row r="156" spans="1:74" x14ac:dyDescent="0.2">
      <c r="A156" s="327"/>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row>
    <row r="157" spans="1:74" x14ac:dyDescent="0.2">
      <c r="A157" s="327"/>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row>
    <row r="158" spans="1:74" x14ac:dyDescent="0.2">
      <c r="A158" s="327"/>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row>
    <row r="159" spans="1:74" x14ac:dyDescent="0.2">
      <c r="A159" s="327"/>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row>
    <row r="160" spans="1:74" x14ac:dyDescent="0.2">
      <c r="A160" s="327"/>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row>
    <row r="161" spans="1:44" x14ac:dyDescent="0.2">
      <c r="A161" s="327"/>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row>
    <row r="162" spans="1:44" x14ac:dyDescent="0.2">
      <c r="A162" s="327"/>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row>
    <row r="163" spans="1:44" x14ac:dyDescent="0.2">
      <c r="A163" s="327"/>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row>
    <row r="164" spans="1:44" x14ac:dyDescent="0.2">
      <c r="A164" s="327"/>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row>
    <row r="165" spans="1:44" x14ac:dyDescent="0.2">
      <c r="A165" s="327"/>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row>
    <row r="166" spans="1:44" x14ac:dyDescent="0.2">
      <c r="A166" s="327"/>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row>
    <row r="167" spans="1:44" x14ac:dyDescent="0.2">
      <c r="A167" s="327"/>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row>
    <row r="168" spans="1:44" x14ac:dyDescent="0.2">
      <c r="A168" s="327"/>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row>
    <row r="169" spans="1:44" x14ac:dyDescent="0.2">
      <c r="A169" s="327"/>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row>
    <row r="170" spans="1:44" x14ac:dyDescent="0.2">
      <c r="A170" s="327"/>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row>
    <row r="171" spans="1:44" x14ac:dyDescent="0.2">
      <c r="A171" s="327"/>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row>
    <row r="172" spans="1:44" x14ac:dyDescent="0.2">
      <c r="A172" s="327"/>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row>
    <row r="173" spans="1:44" x14ac:dyDescent="0.2">
      <c r="A173" s="327"/>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row>
    <row r="174" spans="1:44" x14ac:dyDescent="0.2">
      <c r="A174" s="327"/>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row>
    <row r="175" spans="1:44" x14ac:dyDescent="0.2">
      <c r="A175" s="327"/>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row>
    <row r="176" spans="1:44" x14ac:dyDescent="0.2">
      <c r="A176" s="327"/>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row>
    <row r="177" spans="1:44" x14ac:dyDescent="0.2">
      <c r="A177" s="327"/>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row>
    <row r="178" spans="1:44" x14ac:dyDescent="0.2">
      <c r="A178" s="327"/>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row>
    <row r="179" spans="1:44" x14ac:dyDescent="0.2">
      <c r="A179" s="327"/>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row>
    <row r="180" spans="1:44" x14ac:dyDescent="0.2">
      <c r="A180" s="327"/>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row>
    <row r="181" spans="1:44" x14ac:dyDescent="0.2">
      <c r="A181" s="327"/>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row>
    <row r="182" spans="1:44" x14ac:dyDescent="0.2">
      <c r="A182" s="327"/>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row>
    <row r="183" spans="1:44" x14ac:dyDescent="0.2">
      <c r="A183" s="327"/>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row>
    <row r="184" spans="1:44" x14ac:dyDescent="0.2">
      <c r="A184" s="327"/>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row>
  </sheetData>
  <mergeCells count="41">
    <mergeCell ref="B28:G28"/>
    <mergeCell ref="A1:B1"/>
    <mergeCell ref="A2:B2"/>
    <mergeCell ref="A3:B3"/>
    <mergeCell ref="A4:B4"/>
    <mergeCell ref="A6:E6"/>
    <mergeCell ref="C11:E11"/>
    <mergeCell ref="C12:E12"/>
    <mergeCell ref="C13:E13"/>
    <mergeCell ref="C14:E14"/>
    <mergeCell ref="B27:G27"/>
    <mergeCell ref="B140:G140"/>
    <mergeCell ref="B52:G52"/>
    <mergeCell ref="B63:G63"/>
    <mergeCell ref="B107:G107"/>
    <mergeCell ref="B118:G118"/>
    <mergeCell ref="B129:G129"/>
    <mergeCell ref="B74:G74"/>
    <mergeCell ref="B96:G96"/>
    <mergeCell ref="B85:G85"/>
    <mergeCell ref="B35:G35"/>
    <mergeCell ref="B36:G36"/>
    <mergeCell ref="B37:G37"/>
    <mergeCell ref="B33:G33"/>
    <mergeCell ref="B34:G34"/>
    <mergeCell ref="B41:G41"/>
    <mergeCell ref="F9:H9"/>
    <mergeCell ref="C19:E19"/>
    <mergeCell ref="F10:H19"/>
    <mergeCell ref="C10:E10"/>
    <mergeCell ref="C15:E15"/>
    <mergeCell ref="C16:E16"/>
    <mergeCell ref="C9:D9"/>
    <mergeCell ref="C17:E17"/>
    <mergeCell ref="C18:E18"/>
    <mergeCell ref="B30:G30"/>
    <mergeCell ref="B22:G22"/>
    <mergeCell ref="B23:G23"/>
    <mergeCell ref="B31:G31"/>
    <mergeCell ref="B29:G29"/>
    <mergeCell ref="B26:G26"/>
  </mergeCells>
  <phoneticPr fontId="3" type="noConversion"/>
  <pageMargins left="0.78740157480314965" right="0.78740157480314965" top="0.98425196850393704" bottom="0.78740157480314965" header="0.51181102362204722" footer="0.51181102362204722"/>
  <pageSetup paperSize="8" scale="25" fitToHeight="0" orientation="landscape" r:id="rId1"/>
  <headerFooter>
    <oddHeader>&amp;R&amp;14Eskom Holdings SOC Limited
)&amp;A</oddHeader>
    <oddFooter>&amp;C&amp;11Page &amp;P of &amp;N&amp;R&amp;11&amp;D&amp;L&amp;11&amp;F
&amp;A</oddFooter>
  </headerFooter>
  <rowBreaks count="1" manualBreakCount="1">
    <brk id="127" max="6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CW114"/>
  <sheetViews>
    <sheetView view="pageBreakPreview" zoomScale="70" zoomScaleNormal="55" zoomScaleSheetLayoutView="70" workbookViewId="0">
      <selection activeCell="C1" sqref="C1"/>
    </sheetView>
  </sheetViews>
  <sheetFormatPr defaultRowHeight="12.75" x14ac:dyDescent="0.2"/>
  <cols>
    <col min="1" max="1" width="10.7109375" customWidth="1"/>
    <col min="2" max="2" width="34.85546875" customWidth="1"/>
    <col min="3" max="3" width="40.85546875" customWidth="1"/>
    <col min="4" max="4" width="30.85546875" customWidth="1"/>
    <col min="5" max="5" width="27.7109375" customWidth="1"/>
    <col min="6" max="6" width="30.85546875" customWidth="1"/>
    <col min="7" max="7" width="40" customWidth="1"/>
    <col min="8" max="8" width="18.7109375" bestFit="1" customWidth="1"/>
  </cols>
  <sheetData>
    <row r="1" spans="1:101" ht="20.25" x14ac:dyDescent="0.2">
      <c r="A1" s="586" t="s">
        <v>80</v>
      </c>
      <c r="B1" s="587"/>
      <c r="C1" s="487" t="s">
        <v>885</v>
      </c>
      <c r="D1" s="47"/>
      <c r="E1" s="418"/>
      <c r="F1" s="413"/>
      <c r="G1" s="412"/>
      <c r="H1" s="396"/>
      <c r="I1" s="408"/>
      <c r="J1" s="401"/>
      <c r="K1" s="400"/>
      <c r="L1" s="403"/>
      <c r="M1" s="404"/>
      <c r="N1" s="396"/>
      <c r="O1" s="405"/>
      <c r="P1" s="397"/>
      <c r="Q1" s="399"/>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c r="CW1" s="396"/>
    </row>
    <row r="2" spans="1:101" ht="84" customHeight="1" x14ac:dyDescent="0.2">
      <c r="A2" s="586" t="s">
        <v>81</v>
      </c>
      <c r="B2" s="587"/>
      <c r="C2" s="488" t="s">
        <v>882</v>
      </c>
      <c r="D2" s="422"/>
      <c r="E2" s="412"/>
      <c r="F2" s="413"/>
      <c r="G2" s="412"/>
      <c r="H2" s="396"/>
      <c r="I2" s="398"/>
      <c r="J2" s="402"/>
      <c r="K2" s="11"/>
      <c r="L2" s="403"/>
      <c r="M2" s="404"/>
      <c r="N2" s="396"/>
      <c r="O2" s="406"/>
      <c r="P2" s="397"/>
      <c r="Q2" s="399"/>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c r="CW2" s="396"/>
    </row>
    <row r="3" spans="1:101" ht="20.25" x14ac:dyDescent="0.2">
      <c r="A3" s="586" t="s">
        <v>82</v>
      </c>
      <c r="B3" s="587"/>
      <c r="C3" s="487">
        <f>'Tender Cover Sheet'!C16</f>
        <v>0</v>
      </c>
      <c r="D3" s="47"/>
      <c r="E3" s="412"/>
      <c r="F3" s="413"/>
      <c r="G3" s="412"/>
      <c r="H3" s="396"/>
      <c r="I3" s="398"/>
      <c r="J3" s="402"/>
      <c r="K3" s="11"/>
      <c r="L3" s="403"/>
      <c r="M3" s="404"/>
      <c r="N3" s="396"/>
      <c r="O3" s="406"/>
      <c r="P3" s="397"/>
      <c r="Q3" s="399"/>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c r="CW3" s="396"/>
    </row>
    <row r="4" spans="1:101" ht="20.25" x14ac:dyDescent="0.2">
      <c r="A4" s="586" t="s">
        <v>86</v>
      </c>
      <c r="B4" s="587"/>
      <c r="C4" s="487" t="str">
        <f>'Read Me'!C4</f>
        <v>Main Offer Only</v>
      </c>
      <c r="D4" s="47"/>
      <c r="E4" s="412"/>
      <c r="F4" s="413"/>
      <c r="G4" s="412"/>
      <c r="H4" s="396"/>
      <c r="I4" s="398"/>
      <c r="J4" s="402"/>
      <c r="K4" s="11"/>
      <c r="L4" s="403"/>
      <c r="M4" s="404"/>
      <c r="N4" s="396"/>
      <c r="O4" s="406"/>
      <c r="P4" s="397"/>
      <c r="Q4" s="399"/>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c r="CW4" s="396"/>
    </row>
    <row r="5" spans="1:101" ht="15.75" x14ac:dyDescent="0.2">
      <c r="A5" s="395"/>
      <c r="B5" s="409"/>
      <c r="C5" s="407"/>
      <c r="D5" s="407"/>
      <c r="E5" s="412"/>
      <c r="F5" s="413"/>
      <c r="G5" s="412"/>
      <c r="H5" s="396"/>
      <c r="I5" s="398"/>
      <c r="J5" s="402"/>
      <c r="K5" s="11"/>
      <c r="L5" s="403"/>
      <c r="M5" s="404"/>
      <c r="N5" s="396"/>
      <c r="O5" s="406"/>
      <c r="P5" s="397"/>
      <c r="Q5" s="399"/>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c r="AW5" s="396"/>
      <c r="AX5" s="396"/>
      <c r="AY5" s="396"/>
      <c r="AZ5" s="396"/>
      <c r="BA5" s="396"/>
      <c r="BB5" s="396"/>
      <c r="BC5" s="396"/>
      <c r="BD5" s="396"/>
      <c r="BE5" s="396"/>
      <c r="BF5" s="396"/>
      <c r="BG5" s="396"/>
      <c r="BH5" s="396"/>
      <c r="BI5" s="396"/>
      <c r="BJ5" s="396"/>
      <c r="BK5" s="396"/>
      <c r="BL5" s="396"/>
      <c r="BM5" s="396"/>
      <c r="BN5" s="396"/>
      <c r="BO5" s="396"/>
      <c r="BP5" s="396"/>
      <c r="BQ5" s="396"/>
      <c r="BR5" s="396"/>
      <c r="BS5" s="396"/>
      <c r="BT5" s="396"/>
      <c r="BU5" s="396"/>
      <c r="BV5" s="396"/>
      <c r="BW5" s="396"/>
      <c r="BX5" s="396"/>
      <c r="BY5" s="396"/>
      <c r="BZ5" s="396"/>
      <c r="CA5" s="396"/>
      <c r="CB5" s="396"/>
      <c r="CC5" s="396"/>
      <c r="CD5" s="396"/>
      <c r="CE5" s="396"/>
      <c r="CF5" s="396"/>
      <c r="CG5" s="396"/>
      <c r="CH5" s="396"/>
      <c r="CI5" s="396"/>
      <c r="CJ5" s="396"/>
      <c r="CK5" s="396"/>
      <c r="CL5" s="396"/>
      <c r="CM5" s="396"/>
      <c r="CN5" s="396"/>
      <c r="CO5" s="396"/>
      <c r="CP5" s="396"/>
      <c r="CQ5" s="396"/>
      <c r="CR5" s="396"/>
      <c r="CS5" s="396"/>
      <c r="CT5" s="396"/>
      <c r="CU5" s="396"/>
      <c r="CV5" s="396"/>
      <c r="CW5" s="396"/>
    </row>
    <row r="6" spans="1:101" ht="20.25" x14ac:dyDescent="0.2">
      <c r="A6" s="463" t="s">
        <v>341</v>
      </c>
      <c r="B6" s="464"/>
      <c r="C6" s="465"/>
      <c r="D6" s="465"/>
      <c r="E6" s="466"/>
      <c r="F6" s="466"/>
      <c r="G6" s="481"/>
      <c r="H6" s="482" t="s">
        <v>311</v>
      </c>
      <c r="I6" s="482"/>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394"/>
      <c r="AU6" s="394"/>
      <c r="AV6" s="394"/>
      <c r="AW6" s="394"/>
      <c r="AX6" s="394"/>
      <c r="AY6" s="394"/>
      <c r="AZ6" s="394"/>
      <c r="BA6" s="394"/>
      <c r="BB6" s="394"/>
      <c r="BC6" s="394"/>
      <c r="BD6" s="394"/>
      <c r="BE6" s="394"/>
      <c r="BF6" s="394"/>
      <c r="BG6" s="394"/>
      <c r="BH6" s="394"/>
      <c r="BI6" s="394"/>
      <c r="BJ6" s="394"/>
      <c r="BK6" s="394"/>
      <c r="BL6" s="394"/>
      <c r="BM6" s="394"/>
      <c r="BN6" s="394"/>
      <c r="BO6" s="394"/>
      <c r="BP6" s="394"/>
      <c r="BQ6" s="394"/>
      <c r="BR6" s="394"/>
      <c r="BS6" s="394"/>
      <c r="BT6" s="394"/>
      <c r="BU6" s="394"/>
      <c r="BV6" s="394"/>
      <c r="BW6" s="394"/>
      <c r="BX6" s="394"/>
      <c r="BY6" s="394"/>
      <c r="BZ6" s="394"/>
      <c r="CA6" s="394"/>
      <c r="CB6" s="394"/>
      <c r="CC6" s="394"/>
      <c r="CD6" s="394"/>
      <c r="CE6" s="394"/>
      <c r="CF6" s="394"/>
      <c r="CG6" s="394"/>
      <c r="CH6" s="394"/>
      <c r="CI6" s="394"/>
      <c r="CJ6" s="394"/>
      <c r="CK6" s="394"/>
      <c r="CL6" s="394"/>
      <c r="CM6" s="394"/>
      <c r="CN6" s="394"/>
      <c r="CO6" s="394"/>
      <c r="CP6" s="394"/>
      <c r="CQ6" s="394"/>
      <c r="CR6" s="394"/>
      <c r="CS6" s="394"/>
      <c r="CT6" s="394"/>
      <c r="CU6" s="394"/>
      <c r="CV6" s="394"/>
      <c r="CW6" s="394"/>
    </row>
    <row r="7" spans="1:101" ht="21" thickBot="1" x14ac:dyDescent="0.35">
      <c r="A7" s="467"/>
      <c r="B7" s="467"/>
      <c r="C7" s="467"/>
      <c r="D7" s="467"/>
      <c r="E7" s="468"/>
      <c r="F7" s="468"/>
      <c r="G7" s="468"/>
      <c r="H7" s="467"/>
      <c r="I7" s="467"/>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c r="AW7" s="411"/>
      <c r="AX7" s="411"/>
      <c r="AY7" s="411"/>
      <c r="AZ7" s="411"/>
      <c r="BA7" s="411"/>
      <c r="BB7" s="411"/>
      <c r="BC7" s="411"/>
      <c r="BD7" s="411"/>
      <c r="BE7" s="411"/>
      <c r="BF7" s="411"/>
      <c r="BG7" s="411"/>
      <c r="BH7" s="411"/>
      <c r="BI7" s="411"/>
      <c r="BJ7" s="411"/>
      <c r="BK7" s="411"/>
      <c r="BL7" s="411"/>
      <c r="BM7" s="411"/>
      <c r="BN7" s="411"/>
      <c r="BO7" s="411"/>
      <c r="BP7" s="411"/>
      <c r="BQ7" s="411"/>
      <c r="BR7" s="411"/>
      <c r="BS7" s="411"/>
      <c r="BT7" s="411"/>
      <c r="BU7" s="411"/>
      <c r="BV7" s="411"/>
      <c r="BW7" s="411"/>
      <c r="BX7" s="411"/>
      <c r="BY7" s="411"/>
      <c r="BZ7" s="411"/>
      <c r="CA7" s="411"/>
      <c r="CB7" s="411"/>
      <c r="CC7" s="411"/>
      <c r="CD7" s="411"/>
      <c r="CE7" s="411"/>
      <c r="CF7" s="411"/>
      <c r="CG7" s="411"/>
      <c r="CH7" s="411"/>
      <c r="CI7" s="411"/>
      <c r="CJ7" s="411"/>
      <c r="CK7" s="411"/>
      <c r="CL7" s="411"/>
      <c r="CM7" s="411"/>
      <c r="CN7" s="411"/>
      <c r="CO7" s="411"/>
      <c r="CP7" s="411"/>
      <c r="CQ7" s="411"/>
      <c r="CR7" s="411"/>
      <c r="CS7" s="411"/>
      <c r="CT7" s="411"/>
      <c r="CU7" s="411"/>
      <c r="CV7" s="411"/>
      <c r="CW7" s="411"/>
    </row>
    <row r="8" spans="1:101" ht="21" thickBot="1" x14ac:dyDescent="0.35">
      <c r="A8" s="469"/>
      <c r="B8" s="470"/>
      <c r="C8" s="471"/>
      <c r="D8" s="588" t="s">
        <v>312</v>
      </c>
      <c r="E8" s="589"/>
      <c r="F8" s="590"/>
      <c r="G8" s="511"/>
      <c r="H8" s="483"/>
      <c r="I8" s="483"/>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c r="AW8" s="411"/>
      <c r="AX8" s="411"/>
      <c r="AY8" s="411"/>
      <c r="AZ8" s="411"/>
      <c r="BA8" s="411"/>
      <c r="BB8" s="411"/>
      <c r="BC8" s="411"/>
      <c r="BD8" s="411"/>
      <c r="BE8" s="411"/>
      <c r="BF8" s="411"/>
      <c r="BG8" s="411"/>
      <c r="BH8" s="411"/>
      <c r="BI8" s="411"/>
      <c r="BJ8" s="411"/>
      <c r="BK8" s="411"/>
      <c r="BL8" s="411"/>
      <c r="BM8" s="411"/>
      <c r="BN8" s="411"/>
      <c r="BO8" s="411"/>
      <c r="BP8" s="411"/>
      <c r="BQ8" s="411"/>
      <c r="BR8" s="411"/>
      <c r="BS8" s="411"/>
      <c r="BT8" s="411"/>
      <c r="BU8" s="411"/>
      <c r="BV8" s="411"/>
      <c r="BW8" s="411"/>
      <c r="BX8" s="411"/>
      <c r="BY8" s="411"/>
      <c r="BZ8" s="411"/>
      <c r="CA8" s="411"/>
      <c r="CB8" s="411"/>
      <c r="CC8" s="411"/>
      <c r="CD8" s="411"/>
      <c r="CE8" s="411"/>
      <c r="CF8" s="411"/>
      <c r="CG8" s="411"/>
      <c r="CH8" s="411"/>
      <c r="CI8" s="411"/>
      <c r="CJ8" s="411"/>
      <c r="CK8" s="411"/>
      <c r="CL8" s="411"/>
      <c r="CM8" s="411"/>
      <c r="CN8" s="411"/>
      <c r="CO8" s="411"/>
      <c r="CP8" s="411"/>
      <c r="CQ8" s="411"/>
      <c r="CR8" s="411"/>
      <c r="CS8" s="411"/>
      <c r="CT8" s="411"/>
      <c r="CU8" s="411"/>
      <c r="CV8" s="411"/>
      <c r="CW8" s="411"/>
    </row>
    <row r="9" spans="1:101" ht="40.5" customHeight="1" thickBot="1" x14ac:dyDescent="0.35">
      <c r="A9" s="472" t="s">
        <v>352</v>
      </c>
      <c r="B9" s="472" t="s">
        <v>313</v>
      </c>
      <c r="C9" s="472" t="s">
        <v>325</v>
      </c>
      <c r="D9" s="472" t="s">
        <v>326</v>
      </c>
      <c r="E9" s="472" t="s">
        <v>252</v>
      </c>
      <c r="F9" s="473" t="s">
        <v>320</v>
      </c>
      <c r="G9" s="484"/>
      <c r="H9" s="484"/>
      <c r="I9" s="467"/>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c r="AW9" s="411"/>
      <c r="AX9" s="411"/>
      <c r="AY9" s="411"/>
      <c r="AZ9" s="411"/>
      <c r="BA9" s="411"/>
      <c r="BB9" s="411"/>
      <c r="BC9" s="411"/>
      <c r="BD9" s="411"/>
      <c r="BE9" s="411"/>
      <c r="BF9" s="411"/>
      <c r="BG9" s="411"/>
      <c r="BH9" s="411"/>
      <c r="BI9" s="411"/>
      <c r="BJ9" s="411"/>
      <c r="BK9" s="411"/>
      <c r="BL9" s="411"/>
      <c r="BM9" s="411"/>
      <c r="BN9" s="411"/>
      <c r="BO9" s="411"/>
      <c r="BP9" s="411"/>
      <c r="BQ9" s="411"/>
      <c r="BR9" s="411"/>
      <c r="BS9" s="411"/>
      <c r="BT9" s="411"/>
      <c r="BU9" s="411"/>
      <c r="BV9" s="411"/>
      <c r="BW9" s="411"/>
      <c r="BX9" s="411"/>
      <c r="BY9" s="411"/>
      <c r="BZ9" s="411"/>
      <c r="CA9" s="411"/>
      <c r="CB9" s="411"/>
      <c r="CC9" s="411"/>
      <c r="CD9" s="411"/>
      <c r="CE9" s="411"/>
      <c r="CF9" s="411"/>
      <c r="CG9" s="411"/>
      <c r="CH9" s="411"/>
      <c r="CI9" s="411"/>
      <c r="CJ9" s="411"/>
      <c r="CK9" s="411"/>
      <c r="CL9" s="411"/>
      <c r="CM9" s="411"/>
      <c r="CN9" s="411"/>
      <c r="CO9" s="411"/>
      <c r="CP9" s="411"/>
      <c r="CQ9" s="411"/>
      <c r="CR9" s="411"/>
      <c r="CS9" s="411"/>
      <c r="CT9" s="411"/>
      <c r="CU9" s="411"/>
      <c r="CV9" s="411"/>
    </row>
    <row r="10" spans="1:101" ht="19.899999999999999" customHeight="1" x14ac:dyDescent="0.3">
      <c r="A10" s="509">
        <v>1</v>
      </c>
      <c r="B10" s="517" t="s">
        <v>881</v>
      </c>
      <c r="C10" s="518">
        <f>SUM('5.1.1 Price Table 1-3'!J550)</f>
        <v>0</v>
      </c>
      <c r="D10" s="518">
        <f>SUM('5.1.1 Price Table 1-3'!K550)</f>
        <v>0</v>
      </c>
      <c r="E10" s="518">
        <f>SUM('5.1.1 Price Table 1-3'!F550)</f>
        <v>0</v>
      </c>
      <c r="F10" s="518">
        <f>SUM('5.1.1 Price Table 1-3'!L550)</f>
        <v>0</v>
      </c>
      <c r="G10" s="483"/>
      <c r="H10" s="483"/>
      <c r="I10" s="467"/>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c r="AW10" s="411"/>
      <c r="AX10" s="411"/>
      <c r="AY10" s="411"/>
      <c r="AZ10" s="411"/>
      <c r="BA10" s="411"/>
      <c r="BB10" s="411"/>
      <c r="BC10" s="411"/>
      <c r="BD10" s="411"/>
      <c r="BE10" s="411"/>
      <c r="BF10" s="411"/>
      <c r="BG10" s="411"/>
      <c r="BH10" s="411"/>
      <c r="BI10" s="411"/>
      <c r="BJ10" s="411"/>
      <c r="BK10" s="411"/>
      <c r="BL10" s="411"/>
      <c r="BM10" s="411"/>
      <c r="BN10" s="411"/>
      <c r="BO10" s="411"/>
      <c r="BP10" s="411"/>
      <c r="BQ10" s="411"/>
      <c r="BR10" s="411"/>
      <c r="BS10" s="411"/>
      <c r="BT10" s="411"/>
      <c r="BU10" s="411"/>
      <c r="BV10" s="411"/>
      <c r="BW10" s="411"/>
      <c r="BX10" s="411"/>
      <c r="BY10" s="411"/>
      <c r="BZ10" s="411"/>
      <c r="CA10" s="411"/>
      <c r="CB10" s="411"/>
      <c r="CC10" s="411"/>
      <c r="CD10" s="411"/>
      <c r="CE10" s="411"/>
      <c r="CF10" s="411"/>
      <c r="CG10" s="411"/>
      <c r="CH10" s="411"/>
      <c r="CI10" s="411"/>
      <c r="CJ10" s="411"/>
      <c r="CK10" s="411"/>
      <c r="CL10" s="411"/>
      <c r="CM10" s="411"/>
      <c r="CN10" s="411"/>
      <c r="CO10" s="411"/>
      <c r="CP10" s="411"/>
      <c r="CQ10" s="411"/>
      <c r="CR10" s="411"/>
      <c r="CS10" s="411"/>
      <c r="CT10" s="411"/>
      <c r="CU10" s="411"/>
      <c r="CV10" s="411"/>
    </row>
    <row r="11" spans="1:101" ht="19.899999999999999" customHeight="1" thickBot="1" x14ac:dyDescent="0.35">
      <c r="A11" s="509"/>
      <c r="B11" s="510"/>
      <c r="C11" s="475"/>
      <c r="D11" s="512"/>
      <c r="E11" s="512"/>
      <c r="F11" s="513"/>
      <c r="G11" s="483"/>
      <c r="H11" s="483"/>
      <c r="I11" s="467"/>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c r="AW11" s="411"/>
      <c r="AX11" s="411"/>
      <c r="AY11" s="411"/>
      <c r="AZ11" s="411"/>
      <c r="BA11" s="411"/>
      <c r="BB11" s="411"/>
      <c r="BC11" s="411"/>
      <c r="BD11" s="411"/>
      <c r="BE11" s="411"/>
      <c r="BF11" s="411"/>
      <c r="BG11" s="411"/>
      <c r="BH11" s="411"/>
      <c r="BI11" s="411"/>
      <c r="BJ11" s="411"/>
      <c r="BK11" s="411"/>
      <c r="BL11" s="411"/>
      <c r="BM11" s="411"/>
      <c r="BN11" s="411"/>
      <c r="BO11" s="411"/>
      <c r="BP11" s="411"/>
      <c r="BQ11" s="411"/>
      <c r="BR11" s="411"/>
      <c r="BS11" s="411"/>
      <c r="BT11" s="411"/>
      <c r="BU11" s="411"/>
      <c r="BV11" s="411"/>
      <c r="BW11" s="411"/>
      <c r="BX11" s="411"/>
      <c r="BY11" s="411"/>
      <c r="BZ11" s="411"/>
      <c r="CA11" s="411"/>
      <c r="CB11" s="411"/>
      <c r="CC11" s="411"/>
      <c r="CD11" s="411"/>
      <c r="CE11" s="411"/>
      <c r="CF11" s="411"/>
      <c r="CG11" s="411"/>
      <c r="CH11" s="411"/>
      <c r="CI11" s="411"/>
      <c r="CJ11" s="411"/>
      <c r="CK11" s="411"/>
      <c r="CL11" s="411"/>
      <c r="CM11" s="411"/>
      <c r="CN11" s="411"/>
      <c r="CO11" s="411"/>
      <c r="CP11" s="411"/>
      <c r="CQ11" s="411"/>
      <c r="CR11" s="411"/>
      <c r="CS11" s="411"/>
      <c r="CT11" s="411"/>
      <c r="CU11" s="411"/>
      <c r="CV11" s="411"/>
    </row>
    <row r="12" spans="1:101" ht="41.1" customHeight="1" thickBot="1" x14ac:dyDescent="0.25">
      <c r="A12" s="474"/>
      <c r="B12" s="476" t="s">
        <v>314</v>
      </c>
      <c r="C12" s="477">
        <f>SUM(C10:C10)</f>
        <v>0</v>
      </c>
      <c r="D12" s="477">
        <f>SUM(D10:D10)</f>
        <v>0</v>
      </c>
      <c r="E12" s="477">
        <f>SUM(E10:E10)</f>
        <v>0</v>
      </c>
      <c r="F12" s="477">
        <f>SUM(F10:F10)</f>
        <v>0</v>
      </c>
      <c r="G12" s="582" t="s">
        <v>321</v>
      </c>
      <c r="H12" s="583"/>
      <c r="I12" s="583"/>
    </row>
    <row r="13" spans="1:101" ht="42.6" customHeight="1" thickBot="1" x14ac:dyDescent="0.35">
      <c r="A13" s="474"/>
      <c r="B13" s="476" t="s">
        <v>315</v>
      </c>
      <c r="C13" s="478">
        <f>C12*15%</f>
        <v>0</v>
      </c>
      <c r="D13" s="478">
        <f t="shared" ref="D13" si="0">D12*15%</f>
        <v>0</v>
      </c>
      <c r="E13" s="478">
        <f>E12*15%</f>
        <v>0</v>
      </c>
      <c r="F13" s="479">
        <f>D13+E13</f>
        <v>0</v>
      </c>
      <c r="G13" s="485" t="s">
        <v>76</v>
      </c>
      <c r="H13" s="486"/>
      <c r="I13" s="471"/>
    </row>
    <row r="14" spans="1:101" ht="39.950000000000003" customHeight="1" thickBot="1" x14ac:dyDescent="0.25">
      <c r="A14" s="474"/>
      <c r="B14" s="476" t="s">
        <v>316</v>
      </c>
      <c r="C14" s="480">
        <f>C12+C13</f>
        <v>0</v>
      </c>
      <c r="D14" s="480">
        <f>D12+D13</f>
        <v>0</v>
      </c>
      <c r="E14" s="480">
        <f>E12+E13</f>
        <v>0</v>
      </c>
      <c r="F14" s="480">
        <f>F12+F13</f>
        <v>0</v>
      </c>
      <c r="G14" s="584" t="s">
        <v>322</v>
      </c>
      <c r="H14" s="585"/>
      <c r="I14" s="585"/>
    </row>
    <row r="15" spans="1:101" x14ac:dyDescent="0.2">
      <c r="A15" s="411"/>
      <c r="B15" s="411"/>
      <c r="C15" s="520" t="e">
        <f>IF(('5.1.1 Price Table 1-3'!J550+#REF!+#REF!+#REF!+#REF!)=C12,"TRUE","FALSE")</f>
        <v>#REF!</v>
      </c>
      <c r="D15" s="411" t="e">
        <f>IF(('5.1.1 Price Table 1-3'!K550+#REF!+#REF!+#REF!+#REF!)=D12,"TRUE","FALSE")</f>
        <v>#REF!</v>
      </c>
      <c r="E15" s="411" t="e">
        <f>IF(('5.1.1 Price Table 1-3'!F550+#REF!+#REF!+#REF!+#REF!)=E12,"TRUE","FALSE")</f>
        <v>#REF!</v>
      </c>
      <c r="F15" s="411" t="e">
        <f>IF(('5.1.1 Price Table 1-3'!L550+#REF!+#REF!+#REF!+#REF!)=F12,"TRUE","FALSE")</f>
        <v>#REF!</v>
      </c>
      <c r="G15" s="420"/>
      <c r="H15" s="421"/>
      <c r="I15" s="421"/>
    </row>
    <row r="16" spans="1:101" x14ac:dyDescent="0.2">
      <c r="A16" s="411"/>
      <c r="B16" s="411"/>
      <c r="C16" s="411"/>
      <c r="D16" s="411"/>
      <c r="E16" s="519" t="s">
        <v>351</v>
      </c>
      <c r="F16" s="519" t="e">
        <f>IF(('5.1.1 Price Table 1-3'!N550+#REF!+#REF!+#REF!+#REF!)=F14,"TRUE","FALSE")</f>
        <v>#REF!</v>
      </c>
      <c r="G16" s="420"/>
      <c r="H16" s="411"/>
      <c r="I16" s="411"/>
    </row>
    <row r="17" spans="1:9" ht="18" x14ac:dyDescent="0.2">
      <c r="A17" s="415"/>
      <c r="B17" s="416"/>
      <c r="C17" s="417"/>
      <c r="D17" s="417"/>
      <c r="E17" s="411"/>
      <c r="F17" s="411"/>
      <c r="G17" s="411"/>
      <c r="H17" s="414"/>
      <c r="I17" s="414"/>
    </row>
    <row r="18" spans="1:9" x14ac:dyDescent="0.2">
      <c r="A18" s="411"/>
      <c r="B18" s="411"/>
      <c r="C18" s="411"/>
      <c r="D18" s="411"/>
      <c r="E18" s="420"/>
      <c r="F18" s="420"/>
      <c r="G18" s="420"/>
    </row>
    <row r="19" spans="1:9" x14ac:dyDescent="0.2">
      <c r="A19" s="411"/>
      <c r="B19" s="411"/>
      <c r="C19" s="411"/>
      <c r="D19" s="411"/>
      <c r="E19" s="420"/>
      <c r="F19" s="420"/>
      <c r="G19" s="420"/>
    </row>
    <row r="20" spans="1:9" x14ac:dyDescent="0.2">
      <c r="A20" s="411"/>
      <c r="B20" s="411"/>
      <c r="C20" s="411"/>
      <c r="D20" s="411"/>
      <c r="E20" s="420"/>
      <c r="F20" s="420"/>
      <c r="G20" s="420"/>
    </row>
    <row r="21" spans="1:9" x14ac:dyDescent="0.2">
      <c r="A21" s="411"/>
      <c r="B21" s="411"/>
      <c r="C21" s="411"/>
      <c r="D21" s="411"/>
      <c r="E21" s="420"/>
      <c r="F21" s="420"/>
      <c r="G21" s="420"/>
    </row>
    <row r="22" spans="1:9" x14ac:dyDescent="0.2">
      <c r="A22" s="411"/>
      <c r="B22" s="411"/>
      <c r="C22" s="411"/>
      <c r="D22" s="411"/>
      <c r="E22" s="420"/>
      <c r="F22" s="420"/>
      <c r="G22" s="420"/>
    </row>
    <row r="23" spans="1:9" x14ac:dyDescent="0.2">
      <c r="A23" s="411"/>
      <c r="B23" s="411"/>
      <c r="C23" s="411"/>
      <c r="D23" s="411"/>
      <c r="E23" s="420"/>
      <c r="F23" s="420"/>
      <c r="G23" s="420"/>
    </row>
    <row r="24" spans="1:9" x14ac:dyDescent="0.2">
      <c r="A24" s="411"/>
      <c r="B24" s="411"/>
      <c r="C24" s="411"/>
      <c r="D24" s="411"/>
      <c r="E24" s="420"/>
      <c r="F24" s="420"/>
      <c r="G24" s="420"/>
    </row>
    <row r="25" spans="1:9" x14ac:dyDescent="0.2">
      <c r="A25" s="411"/>
      <c r="B25" s="411"/>
      <c r="C25" s="411"/>
      <c r="D25" s="411"/>
      <c r="E25" s="420"/>
      <c r="F25" s="420"/>
      <c r="G25" s="420"/>
    </row>
    <row r="26" spans="1:9" x14ac:dyDescent="0.2">
      <c r="A26" s="411"/>
      <c r="B26" s="411"/>
      <c r="C26" s="411"/>
      <c r="D26" s="411"/>
      <c r="E26" s="420"/>
      <c r="F26" s="420"/>
      <c r="G26" s="420"/>
    </row>
    <row r="27" spans="1:9" x14ac:dyDescent="0.2">
      <c r="A27" s="411"/>
      <c r="B27" s="411"/>
      <c r="C27" s="411"/>
      <c r="D27" s="411"/>
      <c r="E27" s="420"/>
      <c r="F27" s="420"/>
      <c r="G27" s="420"/>
    </row>
    <row r="28" spans="1:9" x14ac:dyDescent="0.2">
      <c r="A28" s="411"/>
      <c r="B28" s="411"/>
      <c r="C28" s="411"/>
      <c r="D28" s="411"/>
      <c r="E28" s="420"/>
      <c r="F28" s="420"/>
      <c r="G28" s="420"/>
    </row>
    <row r="29" spans="1:9" x14ac:dyDescent="0.2">
      <c r="A29" s="411"/>
      <c r="B29" s="411"/>
      <c r="C29" s="411"/>
      <c r="D29" s="411"/>
      <c r="E29" s="420"/>
      <c r="F29" s="420"/>
      <c r="G29" s="420"/>
    </row>
    <row r="30" spans="1:9" x14ac:dyDescent="0.2">
      <c r="A30" s="411"/>
      <c r="B30" s="411"/>
      <c r="C30" s="411"/>
      <c r="D30" s="411"/>
      <c r="E30" s="420"/>
      <c r="F30" s="420"/>
      <c r="G30" s="420"/>
    </row>
    <row r="31" spans="1:9" x14ac:dyDescent="0.2">
      <c r="E31" s="420"/>
      <c r="F31" s="420"/>
      <c r="G31" s="420"/>
    </row>
    <row r="32" spans="1:9" x14ac:dyDescent="0.2">
      <c r="E32" s="420"/>
      <c r="F32" s="420"/>
      <c r="G32" s="420"/>
    </row>
    <row r="33" spans="5:7" x14ac:dyDescent="0.2">
      <c r="E33" s="420"/>
      <c r="F33" s="420"/>
      <c r="G33" s="420"/>
    </row>
    <row r="34" spans="5:7" x14ac:dyDescent="0.2">
      <c r="E34" s="420"/>
      <c r="F34" s="420"/>
      <c r="G34" s="420"/>
    </row>
    <row r="35" spans="5:7" x14ac:dyDescent="0.2">
      <c r="E35" s="420"/>
      <c r="F35" s="420"/>
      <c r="G35" s="420"/>
    </row>
    <row r="36" spans="5:7" x14ac:dyDescent="0.2">
      <c r="E36" s="420"/>
      <c r="F36" s="420"/>
      <c r="G36" s="420"/>
    </row>
    <row r="37" spans="5:7" x14ac:dyDescent="0.2">
      <c r="E37" s="420"/>
      <c r="F37" s="420"/>
      <c r="G37" s="420"/>
    </row>
    <row r="38" spans="5:7" x14ac:dyDescent="0.2">
      <c r="E38" s="420"/>
      <c r="F38" s="420"/>
      <c r="G38" s="420"/>
    </row>
    <row r="39" spans="5:7" x14ac:dyDescent="0.2">
      <c r="E39" s="420"/>
      <c r="F39" s="420"/>
      <c r="G39" s="420"/>
    </row>
    <row r="40" spans="5:7" x14ac:dyDescent="0.2">
      <c r="E40" s="420"/>
      <c r="F40" s="420"/>
      <c r="G40" s="420"/>
    </row>
    <row r="41" spans="5:7" x14ac:dyDescent="0.2">
      <c r="E41" s="420"/>
      <c r="F41" s="420"/>
      <c r="G41" s="420"/>
    </row>
    <row r="42" spans="5:7" x14ac:dyDescent="0.2">
      <c r="E42" s="420"/>
      <c r="F42" s="420"/>
      <c r="G42" s="420"/>
    </row>
    <row r="43" spans="5:7" x14ac:dyDescent="0.2">
      <c r="E43" s="420"/>
      <c r="F43" s="420"/>
      <c r="G43" s="420"/>
    </row>
    <row r="44" spans="5:7" x14ac:dyDescent="0.2">
      <c r="E44" s="420"/>
      <c r="F44" s="420"/>
      <c r="G44" s="420"/>
    </row>
    <row r="45" spans="5:7" x14ac:dyDescent="0.2">
      <c r="E45" s="420"/>
      <c r="F45" s="420"/>
      <c r="G45" s="420"/>
    </row>
    <row r="46" spans="5:7" x14ac:dyDescent="0.2">
      <c r="E46" s="420"/>
      <c r="F46" s="420"/>
      <c r="G46" s="420"/>
    </row>
    <row r="47" spans="5:7" x14ac:dyDescent="0.2">
      <c r="E47" s="420"/>
      <c r="F47" s="420"/>
      <c r="G47" s="420"/>
    </row>
    <row r="48" spans="5:7" x14ac:dyDescent="0.2">
      <c r="E48" s="420"/>
      <c r="F48" s="420"/>
      <c r="G48" s="420"/>
    </row>
    <row r="49" spans="5:7" x14ac:dyDescent="0.2">
      <c r="E49" s="420"/>
      <c r="F49" s="420"/>
      <c r="G49" s="420"/>
    </row>
    <row r="50" spans="5:7" x14ac:dyDescent="0.2">
      <c r="E50" s="420"/>
      <c r="F50" s="420"/>
      <c r="G50" s="420"/>
    </row>
    <row r="51" spans="5:7" x14ac:dyDescent="0.2">
      <c r="E51" s="420"/>
      <c r="F51" s="420"/>
      <c r="G51" s="420"/>
    </row>
    <row r="52" spans="5:7" x14ac:dyDescent="0.2">
      <c r="E52" s="420"/>
      <c r="F52" s="420"/>
      <c r="G52" s="420"/>
    </row>
    <row r="53" spans="5:7" x14ac:dyDescent="0.2">
      <c r="E53" s="420"/>
      <c r="F53" s="420"/>
      <c r="G53" s="420"/>
    </row>
    <row r="54" spans="5:7" x14ac:dyDescent="0.2">
      <c r="E54" s="420"/>
      <c r="F54" s="420"/>
      <c r="G54" s="420"/>
    </row>
    <row r="55" spans="5:7" x14ac:dyDescent="0.2">
      <c r="E55" s="420"/>
      <c r="F55" s="420"/>
      <c r="G55" s="420"/>
    </row>
    <row r="56" spans="5:7" x14ac:dyDescent="0.2">
      <c r="E56" s="420"/>
      <c r="F56" s="420"/>
      <c r="G56" s="420"/>
    </row>
    <row r="57" spans="5:7" x14ac:dyDescent="0.2">
      <c r="E57" s="420"/>
      <c r="F57" s="420"/>
      <c r="G57" s="420"/>
    </row>
    <row r="58" spans="5:7" x14ac:dyDescent="0.2">
      <c r="E58" s="420"/>
      <c r="F58" s="420"/>
      <c r="G58" s="420"/>
    </row>
    <row r="59" spans="5:7" x14ac:dyDescent="0.2">
      <c r="E59" s="420"/>
      <c r="F59" s="420"/>
      <c r="G59" s="420"/>
    </row>
    <row r="60" spans="5:7" x14ac:dyDescent="0.2">
      <c r="E60" s="420"/>
      <c r="F60" s="420"/>
      <c r="G60" s="420"/>
    </row>
    <row r="61" spans="5:7" x14ac:dyDescent="0.2">
      <c r="E61" s="420"/>
      <c r="F61" s="420"/>
      <c r="G61" s="420"/>
    </row>
    <row r="62" spans="5:7" x14ac:dyDescent="0.2">
      <c r="E62" s="420"/>
      <c r="F62" s="420"/>
      <c r="G62" s="420"/>
    </row>
    <row r="63" spans="5:7" x14ac:dyDescent="0.2">
      <c r="E63" s="420"/>
      <c r="F63" s="420"/>
      <c r="G63" s="420"/>
    </row>
    <row r="64" spans="5:7" x14ac:dyDescent="0.2">
      <c r="E64" s="420"/>
      <c r="F64" s="420"/>
      <c r="G64" s="420"/>
    </row>
    <row r="65" spans="5:7" x14ac:dyDescent="0.2">
      <c r="E65" s="420"/>
      <c r="F65" s="420"/>
      <c r="G65" s="420"/>
    </row>
    <row r="66" spans="5:7" x14ac:dyDescent="0.2">
      <c r="E66" s="420"/>
      <c r="F66" s="420"/>
      <c r="G66" s="420"/>
    </row>
    <row r="67" spans="5:7" x14ac:dyDescent="0.2">
      <c r="E67" s="420"/>
      <c r="F67" s="420"/>
      <c r="G67" s="420"/>
    </row>
    <row r="68" spans="5:7" x14ac:dyDescent="0.2">
      <c r="E68" s="420"/>
      <c r="F68" s="420"/>
      <c r="G68" s="420"/>
    </row>
    <row r="69" spans="5:7" x14ac:dyDescent="0.2">
      <c r="E69" s="420"/>
      <c r="F69" s="420"/>
      <c r="G69" s="420"/>
    </row>
    <row r="70" spans="5:7" x14ac:dyDescent="0.2">
      <c r="E70" s="420"/>
      <c r="F70" s="420"/>
      <c r="G70" s="420"/>
    </row>
    <row r="71" spans="5:7" x14ac:dyDescent="0.2">
      <c r="E71" s="420"/>
      <c r="F71" s="420"/>
      <c r="G71" s="420"/>
    </row>
    <row r="72" spans="5:7" x14ac:dyDescent="0.2">
      <c r="E72" s="420"/>
      <c r="F72" s="420"/>
      <c r="G72" s="420"/>
    </row>
    <row r="73" spans="5:7" x14ac:dyDescent="0.2">
      <c r="E73" s="420"/>
      <c r="F73" s="420"/>
      <c r="G73" s="420"/>
    </row>
    <row r="74" spans="5:7" x14ac:dyDescent="0.2">
      <c r="E74" s="420"/>
      <c r="F74" s="420"/>
      <c r="G74" s="420"/>
    </row>
    <row r="75" spans="5:7" x14ac:dyDescent="0.2">
      <c r="E75" s="420"/>
      <c r="F75" s="420"/>
      <c r="G75" s="420"/>
    </row>
    <row r="76" spans="5:7" x14ac:dyDescent="0.2">
      <c r="E76" s="420"/>
      <c r="F76" s="420"/>
      <c r="G76" s="420"/>
    </row>
    <row r="77" spans="5:7" x14ac:dyDescent="0.2">
      <c r="E77" s="420"/>
      <c r="F77" s="420"/>
      <c r="G77" s="420"/>
    </row>
    <row r="78" spans="5:7" x14ac:dyDescent="0.2">
      <c r="E78" s="420"/>
      <c r="F78" s="420"/>
      <c r="G78" s="420"/>
    </row>
    <row r="79" spans="5:7" x14ac:dyDescent="0.2">
      <c r="E79" s="420"/>
      <c r="F79" s="420"/>
      <c r="G79" s="420"/>
    </row>
    <row r="80" spans="5:7" x14ac:dyDescent="0.2">
      <c r="E80" s="420"/>
      <c r="F80" s="420"/>
      <c r="G80" s="420"/>
    </row>
    <row r="81" spans="5:7" x14ac:dyDescent="0.2">
      <c r="E81" s="420"/>
      <c r="F81" s="420"/>
      <c r="G81" s="420"/>
    </row>
    <row r="82" spans="5:7" x14ac:dyDescent="0.2">
      <c r="E82" s="420"/>
      <c r="F82" s="420"/>
      <c r="G82" s="420"/>
    </row>
    <row r="83" spans="5:7" x14ac:dyDescent="0.2">
      <c r="E83" s="420"/>
      <c r="F83" s="420"/>
      <c r="G83" s="420"/>
    </row>
    <row r="84" spans="5:7" x14ac:dyDescent="0.2">
      <c r="E84" s="420"/>
      <c r="F84" s="420"/>
      <c r="G84" s="420"/>
    </row>
    <row r="85" spans="5:7" x14ac:dyDescent="0.2">
      <c r="E85" s="420"/>
      <c r="F85" s="420"/>
      <c r="G85" s="420"/>
    </row>
    <row r="86" spans="5:7" x14ac:dyDescent="0.2">
      <c r="E86" s="420"/>
      <c r="F86" s="420"/>
      <c r="G86" s="420"/>
    </row>
    <row r="87" spans="5:7" x14ac:dyDescent="0.2">
      <c r="E87" s="420"/>
      <c r="F87" s="420"/>
      <c r="G87" s="420"/>
    </row>
    <row r="88" spans="5:7" x14ac:dyDescent="0.2">
      <c r="E88" s="420"/>
      <c r="F88" s="420"/>
      <c r="G88" s="420"/>
    </row>
    <row r="89" spans="5:7" x14ac:dyDescent="0.2">
      <c r="E89" s="420"/>
      <c r="F89" s="420"/>
      <c r="G89" s="420"/>
    </row>
    <row r="90" spans="5:7" x14ac:dyDescent="0.2">
      <c r="E90" s="420"/>
      <c r="F90" s="420"/>
      <c r="G90" s="420"/>
    </row>
    <row r="91" spans="5:7" x14ac:dyDescent="0.2">
      <c r="E91" s="420"/>
      <c r="F91" s="420"/>
      <c r="G91" s="420"/>
    </row>
    <row r="92" spans="5:7" x14ac:dyDescent="0.2">
      <c r="E92" s="420"/>
      <c r="F92" s="420"/>
      <c r="G92" s="420"/>
    </row>
    <row r="93" spans="5:7" x14ac:dyDescent="0.2">
      <c r="E93" s="420"/>
      <c r="F93" s="420"/>
      <c r="G93" s="420"/>
    </row>
    <row r="94" spans="5:7" x14ac:dyDescent="0.2">
      <c r="E94" s="420"/>
      <c r="F94" s="420"/>
      <c r="G94" s="420"/>
    </row>
    <row r="95" spans="5:7" x14ac:dyDescent="0.2">
      <c r="E95" s="420"/>
      <c r="F95" s="420"/>
      <c r="G95" s="420"/>
    </row>
    <row r="96" spans="5:7" x14ac:dyDescent="0.2">
      <c r="E96" s="420"/>
      <c r="F96" s="420"/>
      <c r="G96" s="420"/>
    </row>
    <row r="97" spans="2:9" x14ac:dyDescent="0.2">
      <c r="E97" s="420"/>
      <c r="F97" s="420"/>
      <c r="G97" s="420"/>
    </row>
    <row r="98" spans="2:9" x14ac:dyDescent="0.2">
      <c r="E98" s="420"/>
      <c r="F98" s="420"/>
      <c r="G98" s="420"/>
    </row>
    <row r="99" spans="2:9" x14ac:dyDescent="0.2">
      <c r="E99" s="420"/>
      <c r="F99" s="420"/>
      <c r="G99" s="420"/>
    </row>
    <row r="100" spans="2:9" x14ac:dyDescent="0.2">
      <c r="E100" s="420"/>
      <c r="F100" s="420"/>
      <c r="G100" s="420"/>
    </row>
    <row r="101" spans="2:9" x14ac:dyDescent="0.2">
      <c r="E101" s="420"/>
      <c r="F101" s="420"/>
      <c r="G101" s="420"/>
    </row>
    <row r="102" spans="2:9" x14ac:dyDescent="0.2">
      <c r="E102" s="420"/>
      <c r="F102" s="420"/>
      <c r="G102" s="420"/>
    </row>
    <row r="103" spans="2:9" x14ac:dyDescent="0.2">
      <c r="E103" s="420"/>
      <c r="F103" s="420"/>
      <c r="G103" s="420"/>
    </row>
    <row r="104" spans="2:9" x14ac:dyDescent="0.2">
      <c r="E104" s="420"/>
      <c r="F104" s="420"/>
      <c r="G104" s="420"/>
    </row>
    <row r="105" spans="2:9" x14ac:dyDescent="0.2">
      <c r="E105" s="420"/>
      <c r="F105" s="420"/>
      <c r="G105" s="420"/>
    </row>
    <row r="106" spans="2:9" x14ac:dyDescent="0.2">
      <c r="E106" s="420"/>
      <c r="F106" s="420"/>
      <c r="G106" s="420"/>
    </row>
    <row r="107" spans="2:9" x14ac:dyDescent="0.2">
      <c r="E107" s="420"/>
      <c r="F107" s="420"/>
      <c r="G107" s="420"/>
    </row>
    <row r="108" spans="2:9" x14ac:dyDescent="0.2">
      <c r="E108" s="420"/>
      <c r="F108" s="420"/>
      <c r="G108" s="420"/>
    </row>
    <row r="109" spans="2:9" x14ac:dyDescent="0.2">
      <c r="E109" s="420"/>
      <c r="F109" s="420"/>
      <c r="G109" s="420"/>
    </row>
    <row r="110" spans="2:9" x14ac:dyDescent="0.2">
      <c r="E110" s="420"/>
      <c r="F110" s="420"/>
      <c r="G110" s="420"/>
    </row>
    <row r="111" spans="2:9" x14ac:dyDescent="0.2">
      <c r="B111" s="411"/>
      <c r="C111" s="411"/>
      <c r="D111" s="411"/>
      <c r="E111" s="420"/>
      <c r="F111" s="420"/>
      <c r="G111" s="420"/>
      <c r="H111" s="411"/>
      <c r="I111" s="411"/>
    </row>
    <row r="112" spans="2:9" ht="15" x14ac:dyDescent="0.2">
      <c r="B112" s="410"/>
      <c r="C112" s="410"/>
      <c r="D112" s="410"/>
      <c r="E112" s="419"/>
      <c r="F112" s="419"/>
      <c r="G112" s="419"/>
      <c r="H112" s="362"/>
      <c r="I112" s="362"/>
    </row>
    <row r="113" spans="2:9" ht="15" x14ac:dyDescent="0.2">
      <c r="B113" s="410"/>
      <c r="C113" s="410"/>
      <c r="D113" s="410"/>
      <c r="E113" s="419"/>
      <c r="F113" s="419"/>
      <c r="G113" s="419"/>
      <c r="H113" s="362"/>
      <c r="I113" s="362"/>
    </row>
    <row r="114" spans="2:9" ht="15" x14ac:dyDescent="0.2">
      <c r="B114" s="410"/>
      <c r="C114" s="410"/>
      <c r="D114" s="410"/>
      <c r="E114" s="419"/>
      <c r="F114" s="419"/>
      <c r="G114" s="419"/>
      <c r="H114" s="362"/>
      <c r="I114" s="362"/>
    </row>
  </sheetData>
  <mergeCells count="7">
    <mergeCell ref="G12:I12"/>
    <mergeCell ref="G14:I14"/>
    <mergeCell ref="A1:B1"/>
    <mergeCell ref="A2:B2"/>
    <mergeCell ref="A3:B3"/>
    <mergeCell ref="A4:B4"/>
    <mergeCell ref="D8:F8"/>
  </mergeCells>
  <pageMargins left="0.7" right="0.7" top="0.75" bottom="0.75" header="0.3" footer="0.3"/>
  <pageSetup scale="3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66"/>
  </sheetPr>
  <dimension ref="A1:S90"/>
  <sheetViews>
    <sheetView topLeftCell="A18" zoomScaleNormal="100" workbookViewId="0">
      <selection activeCell="K75" sqref="K75"/>
    </sheetView>
  </sheetViews>
  <sheetFormatPr defaultRowHeight="12.75" x14ac:dyDescent="0.2"/>
  <cols>
    <col min="1" max="1" width="11.42578125" style="236" customWidth="1"/>
    <col min="3" max="3" width="12.28515625" customWidth="1"/>
    <col min="4" max="4" width="11" customWidth="1"/>
    <col min="6" max="6" width="3.42578125" customWidth="1"/>
    <col min="7" max="7" width="6" customWidth="1"/>
    <col min="8" max="8" width="12.5703125" customWidth="1"/>
    <col min="9" max="9" width="8.5703125" customWidth="1"/>
    <col min="10" max="10" width="10.7109375" customWidth="1"/>
    <col min="11" max="11" width="20.42578125" customWidth="1"/>
    <col min="12" max="18" width="20.42578125" style="228" customWidth="1"/>
    <col min="85" max="85" width="11" customWidth="1"/>
    <col min="88" max="88" width="10.140625" customWidth="1"/>
    <col min="92" max="97" width="17.7109375" customWidth="1"/>
    <col min="98" max="98" width="19" customWidth="1"/>
    <col min="99" max="99" width="19.28515625" customWidth="1"/>
    <col min="100" max="100" width="18.7109375" customWidth="1"/>
    <col min="101" max="101" width="17.42578125" customWidth="1"/>
    <col min="102" max="102" width="16.140625" customWidth="1"/>
    <col min="103" max="107" width="5.7109375" customWidth="1"/>
    <col min="108" max="108" width="17.140625" customWidth="1"/>
  </cols>
  <sheetData>
    <row r="1" spans="1:18" s="80" customFormat="1" ht="15.75" x14ac:dyDescent="0.2">
      <c r="A1" s="3" t="s">
        <v>80</v>
      </c>
      <c r="B1" s="93"/>
      <c r="C1" s="47" t="str">
        <f>'Tender Cover Sheet'!C12</f>
        <v>MWP1770TX</v>
      </c>
      <c r="D1" s="3"/>
      <c r="G1" s="40"/>
      <c r="I1" s="6"/>
      <c r="J1" s="6"/>
      <c r="L1" s="41"/>
      <c r="M1" s="10"/>
      <c r="N1" s="43"/>
      <c r="O1" s="44"/>
      <c r="P1" s="6"/>
      <c r="Q1" s="45"/>
      <c r="R1" s="7"/>
    </row>
    <row r="2" spans="1:18" s="80" customFormat="1" ht="15.75" x14ac:dyDescent="0.2">
      <c r="A2" s="3" t="s">
        <v>81</v>
      </c>
      <c r="B2" s="93"/>
      <c r="C2" s="47" t="str">
        <f>'Tender Cover Sheet'!C14</f>
        <v>Provisioning of calibration and repair of Eskom Telecommunications test equipment on an as and when required basis for a period of three (3) years</v>
      </c>
      <c r="D2" s="6"/>
      <c r="G2" s="40"/>
      <c r="I2" s="6"/>
      <c r="J2" s="6"/>
      <c r="K2" s="8"/>
      <c r="L2" s="42"/>
      <c r="M2" s="11"/>
      <c r="N2" s="43"/>
      <c r="O2" s="44"/>
      <c r="P2" s="6"/>
      <c r="Q2" s="46"/>
      <c r="R2" s="7"/>
    </row>
    <row r="3" spans="1:18" s="80" customFormat="1" ht="15.75" x14ac:dyDescent="0.2">
      <c r="A3" s="3" t="s">
        <v>82</v>
      </c>
      <c r="B3" s="93"/>
      <c r="C3" s="118">
        <f>'Tender Cover Sheet'!C16</f>
        <v>0</v>
      </c>
      <c r="D3" s="6"/>
      <c r="G3" s="40"/>
      <c r="I3" s="6"/>
      <c r="J3" s="6"/>
      <c r="K3" s="8"/>
      <c r="L3" s="42"/>
      <c r="M3" s="11"/>
      <c r="N3" s="43"/>
      <c r="O3" s="44"/>
      <c r="P3" s="6"/>
      <c r="Q3" s="46"/>
      <c r="R3" s="7"/>
    </row>
    <row r="4" spans="1:18" s="80" customFormat="1" ht="15.75" x14ac:dyDescent="0.2">
      <c r="A4" s="3" t="s">
        <v>86</v>
      </c>
      <c r="B4" s="93"/>
      <c r="C4" s="118" t="str">
        <f>'Tender Cover Sheet'!C18</f>
        <v>Main Offer Only</v>
      </c>
      <c r="D4" s="6"/>
      <c r="G4" s="40"/>
      <c r="I4" s="6"/>
      <c r="J4" s="6"/>
      <c r="K4" s="8"/>
      <c r="L4" s="42"/>
      <c r="M4" s="11"/>
      <c r="N4" s="43"/>
      <c r="O4" s="44"/>
      <c r="P4" s="6"/>
      <c r="Q4" s="46"/>
      <c r="R4" s="7"/>
    </row>
    <row r="5" spans="1:18" s="80" customFormat="1" ht="15.75" x14ac:dyDescent="0.2">
      <c r="A5" s="229"/>
      <c r="B5" s="81"/>
      <c r="C5" s="3"/>
      <c r="D5" s="3"/>
      <c r="E5" s="3"/>
      <c r="F5" s="9"/>
      <c r="G5" s="82"/>
      <c r="H5" s="9"/>
      <c r="I5" s="9"/>
      <c r="J5" s="7"/>
      <c r="K5" s="7"/>
      <c r="L5" s="198"/>
      <c r="M5" s="198"/>
      <c r="N5" s="198"/>
      <c r="O5" s="198"/>
      <c r="P5" s="199"/>
      <c r="Q5" s="200"/>
      <c r="R5" s="201"/>
    </row>
    <row r="6" spans="1:18" s="69" customFormat="1" ht="18" x14ac:dyDescent="0.2">
      <c r="A6" s="230" t="s">
        <v>212</v>
      </c>
      <c r="B6" s="76"/>
      <c r="C6" s="68"/>
      <c r="D6" s="68"/>
      <c r="E6" s="68"/>
      <c r="F6" s="22"/>
      <c r="G6" s="78"/>
      <c r="H6" s="22"/>
      <c r="I6" s="22"/>
      <c r="J6" s="5"/>
      <c r="K6" s="5"/>
      <c r="L6" s="202"/>
      <c r="M6" s="202"/>
      <c r="N6" s="202"/>
      <c r="O6" s="202"/>
      <c r="P6" s="203"/>
      <c r="Q6" s="200"/>
      <c r="R6" s="201"/>
    </row>
    <row r="7" spans="1:18" s="69" customFormat="1" ht="14.25" x14ac:dyDescent="0.2">
      <c r="A7" s="229"/>
      <c r="B7" s="76"/>
      <c r="C7" s="68"/>
      <c r="D7" s="68"/>
      <c r="E7" s="68"/>
      <c r="F7" s="22"/>
      <c r="G7" s="78"/>
      <c r="H7" s="22"/>
      <c r="I7" s="22"/>
      <c r="J7" s="5"/>
      <c r="K7" s="5"/>
      <c r="L7" s="202"/>
      <c r="M7" s="202"/>
      <c r="N7" s="202"/>
      <c r="O7" s="202"/>
      <c r="P7" s="199"/>
      <c r="Q7" s="200"/>
      <c r="R7" s="201"/>
    </row>
    <row r="8" spans="1:18" s="69" customFormat="1" ht="18" x14ac:dyDescent="0.2">
      <c r="A8" s="230" t="s">
        <v>113</v>
      </c>
      <c r="B8" s="76"/>
      <c r="C8" s="77"/>
      <c r="D8" s="77"/>
      <c r="E8" s="77"/>
      <c r="F8" s="22"/>
      <c r="G8" s="78"/>
      <c r="H8" s="22"/>
      <c r="I8" s="22"/>
      <c r="J8" s="5"/>
      <c r="K8" s="5"/>
      <c r="L8" s="202"/>
      <c r="M8" s="202"/>
      <c r="N8" s="202"/>
      <c r="O8" s="202"/>
      <c r="P8" s="199"/>
      <c r="Q8" s="200"/>
      <c r="R8" s="201"/>
    </row>
    <row r="9" spans="1:18" s="69" customFormat="1" ht="42" customHeight="1" x14ac:dyDescent="0.2">
      <c r="A9" s="293">
        <v>1</v>
      </c>
      <c r="B9" s="572" t="s">
        <v>219</v>
      </c>
      <c r="C9" s="572"/>
      <c r="D9" s="572"/>
      <c r="E9" s="572"/>
      <c r="F9" s="572"/>
      <c r="G9" s="572"/>
      <c r="H9" s="572"/>
      <c r="I9" s="22"/>
      <c r="J9" s="5"/>
      <c r="K9" s="5"/>
      <c r="L9" s="202"/>
      <c r="M9" s="202"/>
      <c r="N9" s="202"/>
      <c r="O9" s="202"/>
      <c r="P9" s="199"/>
      <c r="Q9" s="200"/>
      <c r="R9" s="201"/>
    </row>
    <row r="10" spans="1:18" s="69" customFormat="1" ht="18.75" thickBot="1" x14ac:dyDescent="0.25">
      <c r="A10" s="275"/>
      <c r="B10" s="269"/>
      <c r="C10" s="68"/>
      <c r="D10" s="68"/>
      <c r="E10" s="68"/>
      <c r="F10" s="276"/>
      <c r="G10" s="270"/>
      <c r="H10" s="276"/>
      <c r="I10" s="276"/>
      <c r="J10" s="277"/>
      <c r="K10" s="278"/>
      <c r="L10" s="278"/>
      <c r="M10" s="278"/>
      <c r="N10" s="278"/>
      <c r="O10" s="278"/>
      <c r="P10" s="278"/>
      <c r="Q10" s="278"/>
      <c r="R10" s="278"/>
    </row>
    <row r="11" spans="1:18" s="287" customFormat="1" ht="18.75" thickBot="1" x14ac:dyDescent="0.25">
      <c r="A11" s="231"/>
      <c r="B11" s="283"/>
      <c r="C11" s="143"/>
      <c r="D11" s="143"/>
      <c r="E11" s="143"/>
      <c r="F11" s="284"/>
      <c r="G11" s="285"/>
      <c r="H11" s="284"/>
      <c r="I11" s="284"/>
      <c r="J11" s="286"/>
      <c r="K11" s="292">
        <v>1</v>
      </c>
      <c r="L11" s="292">
        <v>2</v>
      </c>
      <c r="M11" s="292">
        <v>3</v>
      </c>
      <c r="N11" s="291">
        <v>4</v>
      </c>
      <c r="O11" s="291">
        <v>5</v>
      </c>
      <c r="P11" s="291">
        <v>6</v>
      </c>
      <c r="Q11" s="291">
        <v>7</v>
      </c>
      <c r="R11" s="291">
        <v>8</v>
      </c>
    </row>
    <row r="12" spans="1:18" s="280" customFormat="1" ht="87" customHeight="1" thickBot="1" x14ac:dyDescent="0.25">
      <c r="A12" s="279" t="s">
        <v>119</v>
      </c>
      <c r="B12" s="591" t="s">
        <v>225</v>
      </c>
      <c r="C12" s="592"/>
      <c r="D12" s="592"/>
      <c r="E12" s="592"/>
      <c r="F12" s="592"/>
      <c r="G12" s="592"/>
      <c r="H12" s="593"/>
      <c r="I12" s="281" t="s">
        <v>76</v>
      </c>
      <c r="J12" s="281"/>
      <c r="K12" s="288" t="e">
        <f>#REF!</f>
        <v>#REF!</v>
      </c>
      <c r="L12" s="289" t="e">
        <f>#REF!</f>
        <v>#REF!</v>
      </c>
      <c r="M12" s="289" t="e">
        <f>#REF!</f>
        <v>#REF!</v>
      </c>
      <c r="N12" s="289" t="e">
        <f>#REF!</f>
        <v>#REF!</v>
      </c>
      <c r="O12" s="289" t="e">
        <f>#REF!</f>
        <v>#REF!</v>
      </c>
      <c r="P12" s="289" t="e">
        <f>#REF!</f>
        <v>#REF!</v>
      </c>
      <c r="Q12" s="289" t="e">
        <f>#REF!</f>
        <v>#REF!</v>
      </c>
      <c r="R12" s="289" t="e">
        <f>#REF!</f>
        <v>#REF!</v>
      </c>
    </row>
    <row r="13" spans="1:18" ht="18" customHeight="1" x14ac:dyDescent="0.2">
      <c r="A13" s="232"/>
      <c r="B13" s="595" t="s">
        <v>129</v>
      </c>
      <c r="C13" s="596"/>
      <c r="D13" s="596"/>
      <c r="E13" s="596"/>
      <c r="F13" s="596"/>
      <c r="G13" s="596"/>
      <c r="H13" s="597"/>
      <c r="I13" s="152" t="s">
        <v>76</v>
      </c>
      <c r="J13" s="153"/>
      <c r="K13" s="282"/>
      <c r="L13" s="282"/>
      <c r="M13" s="282"/>
      <c r="N13" s="282"/>
      <c r="O13" s="282"/>
      <c r="P13" s="282"/>
      <c r="Q13" s="282"/>
      <c r="R13" s="282"/>
    </row>
    <row r="14" spans="1:18" ht="18" customHeight="1" x14ac:dyDescent="0.2">
      <c r="A14" s="233"/>
      <c r="B14" s="180" t="s">
        <v>130</v>
      </c>
      <c r="C14" s="154"/>
      <c r="D14" s="154"/>
      <c r="E14" s="154"/>
      <c r="F14" s="154"/>
      <c r="G14" s="154"/>
      <c r="H14" s="155"/>
      <c r="I14" s="156"/>
      <c r="J14" s="144"/>
      <c r="K14" s="237"/>
      <c r="L14" s="237"/>
      <c r="M14" s="237"/>
      <c r="N14" s="237"/>
      <c r="O14" s="237"/>
      <c r="P14" s="237"/>
      <c r="Q14" s="237"/>
      <c r="R14" s="237"/>
    </row>
    <row r="15" spans="1:18" ht="22.5" customHeight="1" thickBot="1" x14ac:dyDescent="0.25">
      <c r="A15" s="234"/>
      <c r="B15" s="157" t="s">
        <v>131</v>
      </c>
      <c r="C15" s="157"/>
      <c r="D15" s="157"/>
      <c r="E15" s="157"/>
      <c r="F15" s="157"/>
      <c r="G15" s="157"/>
      <c r="H15" s="158"/>
      <c r="I15" s="159"/>
      <c r="J15" s="158"/>
      <c r="K15" s="238"/>
      <c r="L15" s="238"/>
      <c r="M15" s="238"/>
      <c r="N15" s="238"/>
      <c r="O15" s="238"/>
      <c r="P15" s="238"/>
      <c r="Q15" s="238"/>
      <c r="R15" s="238"/>
    </row>
    <row r="16" spans="1:18" ht="15" x14ac:dyDescent="0.25">
      <c r="A16" s="235"/>
      <c r="B16" s="250" t="s">
        <v>132</v>
      </c>
      <c r="C16" s="250"/>
      <c r="D16" s="250"/>
      <c r="E16" s="178"/>
      <c r="F16" s="178"/>
      <c r="G16" s="178"/>
      <c r="H16" s="178"/>
      <c r="I16" s="255"/>
      <c r="J16" s="252" t="s">
        <v>133</v>
      </c>
      <c r="K16" s="271"/>
      <c r="L16" s="271"/>
      <c r="M16" s="205"/>
      <c r="N16" s="205"/>
      <c r="O16" s="205"/>
      <c r="P16" s="205"/>
      <c r="Q16" s="205"/>
      <c r="R16" s="205"/>
    </row>
    <row r="17" spans="1:18" x14ac:dyDescent="0.2">
      <c r="A17" s="142">
        <v>1</v>
      </c>
      <c r="B17" s="126" t="s">
        <v>134</v>
      </c>
      <c r="C17" s="126"/>
      <c r="D17" s="126"/>
      <c r="E17" s="126"/>
      <c r="F17" s="126"/>
      <c r="G17" s="126"/>
      <c r="H17" s="126"/>
      <c r="I17" s="128"/>
      <c r="J17" s="256" t="s">
        <v>133</v>
      </c>
      <c r="K17" s="206">
        <v>1000</v>
      </c>
      <c r="L17" s="206"/>
      <c r="M17" s="206"/>
      <c r="N17" s="206"/>
      <c r="O17" s="206"/>
      <c r="P17" s="206"/>
      <c r="Q17" s="206"/>
      <c r="R17" s="206"/>
    </row>
    <row r="18" spans="1:18" x14ac:dyDescent="0.2">
      <c r="A18" s="142">
        <v>2</v>
      </c>
      <c r="B18" s="126" t="s">
        <v>135</v>
      </c>
      <c r="C18" s="126"/>
      <c r="D18" s="126"/>
      <c r="E18" s="126"/>
      <c r="F18" s="126"/>
      <c r="G18" s="126"/>
      <c r="H18" s="126"/>
      <c r="I18" s="128"/>
      <c r="J18" s="256" t="s">
        <v>133</v>
      </c>
      <c r="K18" s="208"/>
      <c r="L18" s="208"/>
      <c r="M18" s="208"/>
      <c r="N18" s="208"/>
      <c r="O18" s="208"/>
      <c r="P18" s="208"/>
      <c r="Q18" s="208"/>
      <c r="R18" s="208"/>
    </row>
    <row r="19" spans="1:18" x14ac:dyDescent="0.2">
      <c r="A19" s="142">
        <v>3</v>
      </c>
      <c r="B19" s="126" t="s">
        <v>136</v>
      </c>
      <c r="C19" s="126"/>
      <c r="D19" s="126"/>
      <c r="E19" s="126"/>
      <c r="F19" s="126"/>
      <c r="G19" s="126"/>
      <c r="H19" s="126"/>
      <c r="I19" s="128"/>
      <c r="J19" s="256" t="s">
        <v>133</v>
      </c>
      <c r="K19" s="206"/>
      <c r="L19" s="206"/>
      <c r="M19" s="206"/>
      <c r="N19" s="206"/>
      <c r="O19" s="206"/>
      <c r="P19" s="206"/>
      <c r="Q19" s="206"/>
      <c r="R19" s="206"/>
    </row>
    <row r="20" spans="1:18" ht="13.5" thickBot="1" x14ac:dyDescent="0.25">
      <c r="A20" s="146">
        <v>4</v>
      </c>
      <c r="B20" s="126" t="s">
        <v>137</v>
      </c>
      <c r="C20" s="126"/>
      <c r="D20" s="126"/>
      <c r="E20" s="126"/>
      <c r="F20" s="126"/>
      <c r="G20" s="126"/>
      <c r="H20" s="126"/>
      <c r="I20" s="128"/>
      <c r="J20" s="256" t="s">
        <v>133</v>
      </c>
      <c r="K20" s="210"/>
      <c r="L20" s="210"/>
      <c r="M20" s="210"/>
      <c r="N20" s="210"/>
      <c r="O20" s="210"/>
      <c r="P20" s="210"/>
      <c r="Q20" s="210"/>
      <c r="R20" s="210"/>
    </row>
    <row r="21" spans="1:18" ht="13.5" thickBot="1" x14ac:dyDescent="0.25">
      <c r="A21" s="166">
        <v>5</v>
      </c>
      <c r="B21" s="167" t="s">
        <v>138</v>
      </c>
      <c r="C21" s="167"/>
      <c r="D21" s="167"/>
      <c r="E21" s="167"/>
      <c r="F21" s="167"/>
      <c r="G21" s="167"/>
      <c r="H21" s="167" t="s">
        <v>139</v>
      </c>
      <c r="I21" s="168"/>
      <c r="J21" s="257" t="s">
        <v>133</v>
      </c>
      <c r="K21" s="213">
        <f>SUM(K17:K20)</f>
        <v>1000</v>
      </c>
      <c r="L21" s="213">
        <f t="shared" ref="L21:R21" si="0">SUM(L17:L20)</f>
        <v>0</v>
      </c>
      <c r="M21" s="213">
        <f t="shared" si="0"/>
        <v>0</v>
      </c>
      <c r="N21" s="213">
        <f t="shared" si="0"/>
        <v>0</v>
      </c>
      <c r="O21" s="213">
        <f t="shared" si="0"/>
        <v>0</v>
      </c>
      <c r="P21" s="213">
        <f t="shared" si="0"/>
        <v>0</v>
      </c>
      <c r="Q21" s="213">
        <f t="shared" si="0"/>
        <v>0</v>
      </c>
      <c r="R21" s="213">
        <f t="shared" si="0"/>
        <v>0</v>
      </c>
    </row>
    <row r="22" spans="1:18" x14ac:dyDescent="0.2">
      <c r="A22" s="145">
        <v>6</v>
      </c>
      <c r="B22" s="126" t="s">
        <v>140</v>
      </c>
      <c r="C22" s="126"/>
      <c r="D22" s="126"/>
      <c r="E22" s="126"/>
      <c r="F22" s="126"/>
      <c r="G22" s="126"/>
      <c r="H22" s="126"/>
      <c r="I22" s="128"/>
      <c r="J22" s="256" t="s">
        <v>133</v>
      </c>
      <c r="K22" s="206"/>
      <c r="L22" s="206"/>
      <c r="M22" s="214"/>
      <c r="N22" s="214"/>
      <c r="O22" s="214"/>
      <c r="P22" s="214"/>
      <c r="Q22" s="214"/>
      <c r="R22" s="214"/>
    </row>
    <row r="23" spans="1:18" x14ac:dyDescent="0.2">
      <c r="A23" s="142">
        <v>7</v>
      </c>
      <c r="B23" s="126" t="s">
        <v>141</v>
      </c>
      <c r="C23" s="126"/>
      <c r="D23" s="126"/>
      <c r="E23" s="126"/>
      <c r="F23" s="126"/>
      <c r="G23" s="126"/>
      <c r="H23" s="126"/>
      <c r="I23" s="128"/>
      <c r="J23" s="256" t="s">
        <v>133</v>
      </c>
      <c r="K23" s="208"/>
      <c r="L23" s="208"/>
      <c r="M23" s="206"/>
      <c r="N23" s="206"/>
      <c r="O23" s="206"/>
      <c r="P23" s="206"/>
      <c r="Q23" s="206"/>
      <c r="R23" s="206"/>
    </row>
    <row r="24" spans="1:18" x14ac:dyDescent="0.2">
      <c r="A24" s="142">
        <v>8</v>
      </c>
      <c r="B24" s="126" t="s">
        <v>142</v>
      </c>
      <c r="C24" s="126"/>
      <c r="D24" s="126"/>
      <c r="E24" s="126"/>
      <c r="F24" s="126"/>
      <c r="G24" s="126"/>
      <c r="H24" s="126"/>
      <c r="I24" s="128"/>
      <c r="J24" s="256" t="s">
        <v>133</v>
      </c>
      <c r="K24" s="206"/>
      <c r="L24" s="206"/>
      <c r="M24" s="208"/>
      <c r="N24" s="208"/>
      <c r="O24" s="208"/>
      <c r="P24" s="208"/>
      <c r="Q24" s="208"/>
      <c r="R24" s="208"/>
    </row>
    <row r="25" spans="1:18" x14ac:dyDescent="0.2">
      <c r="A25" s="142">
        <v>9</v>
      </c>
      <c r="B25" s="126" t="s">
        <v>143</v>
      </c>
      <c r="C25" s="126"/>
      <c r="D25" s="126"/>
      <c r="E25" s="126"/>
      <c r="F25" s="126"/>
      <c r="G25" s="126"/>
      <c r="H25" s="126"/>
      <c r="I25" s="128"/>
      <c r="J25" s="256" t="s">
        <v>133</v>
      </c>
      <c r="K25" s="210"/>
      <c r="L25" s="210"/>
      <c r="M25" s="206"/>
      <c r="N25" s="206"/>
      <c r="O25" s="206"/>
      <c r="P25" s="206"/>
      <c r="Q25" s="206"/>
      <c r="R25" s="206"/>
    </row>
    <row r="26" spans="1:18" ht="13.5" thickBot="1" x14ac:dyDescent="0.25">
      <c r="A26" s="146">
        <v>10</v>
      </c>
      <c r="B26" s="126" t="s">
        <v>144</v>
      </c>
      <c r="C26" s="126"/>
      <c r="D26" s="126"/>
      <c r="E26" s="126"/>
      <c r="F26" s="126"/>
      <c r="G26" s="126"/>
      <c r="H26" s="126"/>
      <c r="I26" s="128"/>
      <c r="J26" s="256" t="s">
        <v>133</v>
      </c>
      <c r="K26" s="206"/>
      <c r="L26" s="206"/>
      <c r="M26" s="210"/>
      <c r="N26" s="210"/>
      <c r="O26" s="210"/>
      <c r="P26" s="210"/>
      <c r="Q26" s="210"/>
      <c r="R26" s="210"/>
    </row>
    <row r="27" spans="1:18" ht="13.5" thickBot="1" x14ac:dyDescent="0.25">
      <c r="A27" s="166">
        <v>11</v>
      </c>
      <c r="B27" s="167" t="s">
        <v>145</v>
      </c>
      <c r="C27" s="167"/>
      <c r="D27" s="167"/>
      <c r="E27" s="167"/>
      <c r="F27" s="167"/>
      <c r="G27" s="167"/>
      <c r="H27" s="167" t="s">
        <v>146</v>
      </c>
      <c r="I27" s="168"/>
      <c r="J27" s="257" t="s">
        <v>133</v>
      </c>
      <c r="K27" s="216">
        <f t="shared" ref="K27:R27" si="1">SUM(K22:K26)</f>
        <v>0</v>
      </c>
      <c r="L27" s="216">
        <f t="shared" si="1"/>
        <v>0</v>
      </c>
      <c r="M27" s="216">
        <f t="shared" si="1"/>
        <v>0</v>
      </c>
      <c r="N27" s="216">
        <f t="shared" si="1"/>
        <v>0</v>
      </c>
      <c r="O27" s="216">
        <f t="shared" si="1"/>
        <v>0</v>
      </c>
      <c r="P27" s="216">
        <f t="shared" si="1"/>
        <v>0</v>
      </c>
      <c r="Q27" s="216">
        <f t="shared" si="1"/>
        <v>0</v>
      </c>
      <c r="R27" s="216">
        <f t="shared" si="1"/>
        <v>0</v>
      </c>
    </row>
    <row r="28" spans="1:18" x14ac:dyDescent="0.2">
      <c r="A28" s="145">
        <v>12</v>
      </c>
      <c r="B28" s="126" t="s">
        <v>147</v>
      </c>
      <c r="C28" s="126"/>
      <c r="D28" s="126"/>
      <c r="E28" s="126"/>
      <c r="F28" s="126"/>
      <c r="G28" s="126"/>
      <c r="H28" s="126"/>
      <c r="I28" s="128"/>
      <c r="J28" s="256" t="s">
        <v>133</v>
      </c>
      <c r="K28" s="206"/>
      <c r="L28" s="206"/>
      <c r="M28" s="215"/>
      <c r="N28" s="215"/>
      <c r="O28" s="215"/>
      <c r="P28" s="215"/>
      <c r="Q28" s="215"/>
      <c r="R28" s="215"/>
    </row>
    <row r="29" spans="1:18" ht="13.5" thickBot="1" x14ac:dyDescent="0.25">
      <c r="A29" s="146">
        <v>13</v>
      </c>
      <c r="B29" s="126" t="s">
        <v>148</v>
      </c>
      <c r="C29" s="126"/>
      <c r="D29" s="126"/>
      <c r="E29" s="126"/>
      <c r="F29" s="126"/>
      <c r="G29" s="126"/>
      <c r="H29" s="126"/>
      <c r="I29" s="128"/>
      <c r="J29" s="256" t="s">
        <v>133</v>
      </c>
      <c r="K29" s="208"/>
      <c r="L29" s="208"/>
      <c r="M29" s="212"/>
      <c r="N29" s="212"/>
      <c r="O29" s="212"/>
      <c r="P29" s="212"/>
      <c r="Q29" s="212"/>
      <c r="R29" s="212"/>
    </row>
    <row r="30" spans="1:18" ht="13.5" thickBot="1" x14ac:dyDescent="0.25">
      <c r="A30" s="166">
        <v>14</v>
      </c>
      <c r="B30" s="167" t="s">
        <v>149</v>
      </c>
      <c r="C30" s="167"/>
      <c r="D30" s="167"/>
      <c r="E30" s="167"/>
      <c r="F30" s="167"/>
      <c r="G30" s="167"/>
      <c r="H30" s="167" t="s">
        <v>150</v>
      </c>
      <c r="I30" s="168"/>
      <c r="J30" s="257" t="s">
        <v>133</v>
      </c>
      <c r="K30" s="213">
        <f t="shared" ref="K30:P30" si="2">SUM(K28:K29)</f>
        <v>0</v>
      </c>
      <c r="L30" s="213">
        <f t="shared" si="2"/>
        <v>0</v>
      </c>
      <c r="M30" s="213">
        <f t="shared" si="2"/>
        <v>0</v>
      </c>
      <c r="N30" s="213">
        <f t="shared" si="2"/>
        <v>0</v>
      </c>
      <c r="O30" s="213">
        <f t="shared" si="2"/>
        <v>0</v>
      </c>
      <c r="P30" s="213">
        <f t="shared" si="2"/>
        <v>0</v>
      </c>
      <c r="Q30" s="213">
        <f>SUM(Q28:Q29)</f>
        <v>0</v>
      </c>
      <c r="R30" s="213">
        <f>SUM(R28:R29)</f>
        <v>0</v>
      </c>
    </row>
    <row r="31" spans="1:18" ht="13.5" thickBot="1" x14ac:dyDescent="0.25">
      <c r="A31" s="169">
        <v>15</v>
      </c>
      <c r="B31" s="170" t="s">
        <v>151</v>
      </c>
      <c r="C31" s="170"/>
      <c r="D31" s="170"/>
      <c r="E31" s="170"/>
      <c r="F31" s="170"/>
      <c r="G31" s="170"/>
      <c r="H31" s="170" t="s">
        <v>152</v>
      </c>
      <c r="I31" s="171"/>
      <c r="J31" s="258" t="s">
        <v>133</v>
      </c>
      <c r="K31" s="218">
        <f t="shared" ref="K31:P31" si="3">K21+K27+K30</f>
        <v>1000</v>
      </c>
      <c r="L31" s="218">
        <f t="shared" si="3"/>
        <v>0</v>
      </c>
      <c r="M31" s="218">
        <f t="shared" si="3"/>
        <v>0</v>
      </c>
      <c r="N31" s="218">
        <f t="shared" si="3"/>
        <v>0</v>
      </c>
      <c r="O31" s="218">
        <f t="shared" si="3"/>
        <v>0</v>
      </c>
      <c r="P31" s="218">
        <f t="shared" si="3"/>
        <v>0</v>
      </c>
      <c r="Q31" s="218">
        <f>Q21+Q27+Q30</f>
        <v>0</v>
      </c>
      <c r="R31" s="218">
        <f>R21+R27+R30</f>
        <v>0</v>
      </c>
    </row>
    <row r="32" spans="1:18" ht="13.5" thickBot="1" x14ac:dyDescent="0.25">
      <c r="A32" s="176"/>
      <c r="B32" s="158"/>
      <c r="C32" s="158"/>
      <c r="D32" s="158"/>
      <c r="E32" s="158"/>
      <c r="F32" s="158"/>
      <c r="G32" s="158"/>
      <c r="H32" s="158"/>
      <c r="I32" s="156"/>
      <c r="J32" s="254"/>
      <c r="K32" s="253"/>
      <c r="L32" s="253"/>
      <c r="M32" s="253"/>
      <c r="N32" s="253"/>
      <c r="O32" s="253"/>
      <c r="P32" s="253"/>
      <c r="Q32" s="253"/>
      <c r="R32" s="253"/>
    </row>
    <row r="33" spans="1:18" ht="15" x14ac:dyDescent="0.25">
      <c r="A33" s="177" t="s">
        <v>76</v>
      </c>
      <c r="B33" s="250" t="s">
        <v>153</v>
      </c>
      <c r="C33" s="251"/>
      <c r="D33" s="251"/>
      <c r="E33" s="251"/>
      <c r="F33" s="144"/>
      <c r="G33" s="144"/>
      <c r="H33" s="144"/>
      <c r="I33" s="179"/>
      <c r="J33" s="259"/>
      <c r="K33" s="272"/>
      <c r="L33" s="272"/>
      <c r="M33" s="204"/>
      <c r="N33" s="204"/>
      <c r="O33" s="204"/>
      <c r="P33" s="204"/>
      <c r="Q33" s="204"/>
      <c r="R33" s="204"/>
    </row>
    <row r="34" spans="1:18" x14ac:dyDescent="0.2">
      <c r="A34" s="142">
        <v>16</v>
      </c>
      <c r="B34" s="126" t="s">
        <v>154</v>
      </c>
      <c r="C34" s="126"/>
      <c r="D34" s="126"/>
      <c r="E34" s="126"/>
      <c r="F34" s="126"/>
      <c r="G34" s="126"/>
      <c r="H34" s="126"/>
      <c r="I34" s="128"/>
      <c r="J34" s="256"/>
      <c r="K34" s="206"/>
      <c r="L34" s="206"/>
      <c r="M34" s="206"/>
      <c r="N34" s="206"/>
      <c r="O34" s="206"/>
      <c r="P34" s="206"/>
      <c r="Q34" s="206"/>
      <c r="R34" s="206"/>
    </row>
    <row r="35" spans="1:18" ht="13.5" thickBot="1" x14ac:dyDescent="0.25">
      <c r="A35" s="146">
        <v>17</v>
      </c>
      <c r="B35" s="127" t="s">
        <v>155</v>
      </c>
      <c r="C35" s="126"/>
      <c r="D35" s="126"/>
      <c r="E35" s="126"/>
      <c r="F35" s="126"/>
      <c r="G35" s="126"/>
      <c r="H35" s="126"/>
      <c r="I35" s="132"/>
      <c r="J35" s="260"/>
      <c r="K35" s="208"/>
      <c r="L35" s="208"/>
      <c r="M35" s="210"/>
      <c r="N35" s="210"/>
      <c r="O35" s="210"/>
      <c r="P35" s="210"/>
      <c r="Q35" s="210"/>
      <c r="R35" s="210"/>
    </row>
    <row r="36" spans="1:18" ht="13.5" thickBot="1" x14ac:dyDescent="0.25">
      <c r="A36" s="166">
        <v>18</v>
      </c>
      <c r="B36" s="172" t="s">
        <v>156</v>
      </c>
      <c r="C36" s="167"/>
      <c r="D36" s="167"/>
      <c r="E36" s="172"/>
      <c r="F36" s="167"/>
      <c r="G36" s="167"/>
      <c r="H36" s="172" t="s">
        <v>157</v>
      </c>
      <c r="I36" s="168"/>
      <c r="J36" s="257"/>
      <c r="K36" s="216">
        <f t="shared" ref="K36:P36" si="4">SUM(K34:K35)</f>
        <v>0</v>
      </c>
      <c r="L36" s="216">
        <f t="shared" si="4"/>
        <v>0</v>
      </c>
      <c r="M36" s="216">
        <f t="shared" si="4"/>
        <v>0</v>
      </c>
      <c r="N36" s="216">
        <f t="shared" si="4"/>
        <v>0</v>
      </c>
      <c r="O36" s="216">
        <f t="shared" si="4"/>
        <v>0</v>
      </c>
      <c r="P36" s="216">
        <f t="shared" si="4"/>
        <v>0</v>
      </c>
      <c r="Q36" s="216">
        <f>SUM(Q34:Q35)</f>
        <v>0</v>
      </c>
      <c r="R36" s="216">
        <f>SUM(R34:R35)</f>
        <v>0</v>
      </c>
    </row>
    <row r="37" spans="1:18" x14ac:dyDescent="0.2">
      <c r="A37" s="145">
        <v>19</v>
      </c>
      <c r="B37" s="127" t="s">
        <v>158</v>
      </c>
      <c r="C37" s="126"/>
      <c r="D37" s="126"/>
      <c r="E37" s="126"/>
      <c r="F37" s="126"/>
      <c r="G37" s="126"/>
      <c r="H37" s="126"/>
      <c r="I37" s="128"/>
      <c r="J37" s="256"/>
      <c r="K37" s="206"/>
      <c r="L37" s="206"/>
      <c r="M37" s="215"/>
      <c r="N37" s="215"/>
      <c r="O37" s="215"/>
      <c r="P37" s="215"/>
      <c r="Q37" s="215"/>
      <c r="R37" s="215"/>
    </row>
    <row r="38" spans="1:18" ht="13.5" thickBot="1" x14ac:dyDescent="0.25">
      <c r="A38" s="146">
        <v>20</v>
      </c>
      <c r="B38" s="127" t="s">
        <v>159</v>
      </c>
      <c r="C38" s="126"/>
      <c r="D38" s="126"/>
      <c r="E38" s="126"/>
      <c r="F38" s="126"/>
      <c r="G38" s="126"/>
      <c r="H38" s="126"/>
      <c r="I38" s="128"/>
      <c r="J38" s="256"/>
      <c r="K38" s="208"/>
      <c r="L38" s="208"/>
      <c r="M38" s="212"/>
      <c r="N38" s="212"/>
      <c r="O38" s="212"/>
      <c r="P38" s="212"/>
      <c r="Q38" s="212"/>
      <c r="R38" s="212"/>
    </row>
    <row r="39" spans="1:18" ht="13.5" thickBot="1" x14ac:dyDescent="0.25">
      <c r="A39" s="166">
        <v>21</v>
      </c>
      <c r="B39" s="172" t="s">
        <v>160</v>
      </c>
      <c r="C39" s="167"/>
      <c r="D39" s="167"/>
      <c r="E39" s="167"/>
      <c r="F39" s="167"/>
      <c r="G39" s="167"/>
      <c r="H39" s="167" t="s">
        <v>161</v>
      </c>
      <c r="I39" s="168"/>
      <c r="J39" s="257"/>
      <c r="K39" s="216">
        <f t="shared" ref="K39:P39" si="5">SUM(K37:K38)</f>
        <v>0</v>
      </c>
      <c r="L39" s="216">
        <f t="shared" si="5"/>
        <v>0</v>
      </c>
      <c r="M39" s="216">
        <f t="shared" si="5"/>
        <v>0</v>
      </c>
      <c r="N39" s="216">
        <f t="shared" si="5"/>
        <v>0</v>
      </c>
      <c r="O39" s="216">
        <f t="shared" si="5"/>
        <v>0</v>
      </c>
      <c r="P39" s="216">
        <f t="shared" si="5"/>
        <v>0</v>
      </c>
      <c r="Q39" s="216">
        <f>SUM(Q37:Q38)</f>
        <v>0</v>
      </c>
      <c r="R39" s="216">
        <f>SUM(R37:R38)</f>
        <v>0</v>
      </c>
    </row>
    <row r="40" spans="1:18" ht="13.5" thickBot="1" x14ac:dyDescent="0.25">
      <c r="A40" s="169">
        <v>22</v>
      </c>
      <c r="B40" s="173" t="s">
        <v>162</v>
      </c>
      <c r="C40" s="170"/>
      <c r="D40" s="170"/>
      <c r="E40" s="170"/>
      <c r="F40" s="170"/>
      <c r="G40" s="170"/>
      <c r="H40" s="170" t="s">
        <v>163</v>
      </c>
      <c r="I40" s="171"/>
      <c r="J40" s="258"/>
      <c r="K40" s="222">
        <f t="shared" ref="K40:P40" si="6">K36+K39</f>
        <v>0</v>
      </c>
      <c r="L40" s="222">
        <f t="shared" si="6"/>
        <v>0</v>
      </c>
      <c r="M40" s="222">
        <f t="shared" si="6"/>
        <v>0</v>
      </c>
      <c r="N40" s="222">
        <f t="shared" si="6"/>
        <v>0</v>
      </c>
      <c r="O40" s="222">
        <f t="shared" si="6"/>
        <v>0</v>
      </c>
      <c r="P40" s="222">
        <f t="shared" si="6"/>
        <v>0</v>
      </c>
      <c r="Q40" s="222">
        <f>Q36+Q39</f>
        <v>0</v>
      </c>
      <c r="R40" s="222">
        <f>R36+R39</f>
        <v>0</v>
      </c>
    </row>
    <row r="41" spans="1:18" x14ac:dyDescent="0.2">
      <c r="A41" s="161" t="s">
        <v>76</v>
      </c>
      <c r="B41" s="294" t="s">
        <v>164</v>
      </c>
      <c r="C41" s="295"/>
      <c r="D41" s="295"/>
      <c r="E41" s="295"/>
      <c r="F41" s="295"/>
      <c r="G41" s="295"/>
      <c r="H41" s="295"/>
      <c r="I41" s="128"/>
      <c r="J41" s="256"/>
      <c r="K41" s="274"/>
      <c r="L41" s="274"/>
      <c r="M41" s="215"/>
      <c r="N41" s="215"/>
      <c r="O41" s="215"/>
      <c r="P41" s="215"/>
      <c r="Q41" s="215"/>
      <c r="R41" s="215"/>
    </row>
    <row r="42" spans="1:18" x14ac:dyDescent="0.2">
      <c r="A42" s="142">
        <v>23</v>
      </c>
      <c r="B42" s="127" t="s">
        <v>165</v>
      </c>
      <c r="C42" s="126"/>
      <c r="D42" s="126"/>
      <c r="E42" s="126"/>
      <c r="F42" s="126"/>
      <c r="G42" s="126"/>
      <c r="H42" s="126"/>
      <c r="I42" s="128"/>
      <c r="J42" s="256"/>
      <c r="K42" s="206"/>
      <c r="L42" s="206"/>
      <c r="M42" s="206"/>
      <c r="N42" s="206"/>
      <c r="O42" s="206"/>
      <c r="P42" s="206"/>
      <c r="Q42" s="206"/>
      <c r="R42" s="206"/>
    </row>
    <row r="43" spans="1:18" ht="13.5" thickBot="1" x14ac:dyDescent="0.25">
      <c r="A43" s="146">
        <v>24</v>
      </c>
      <c r="B43" s="127" t="s">
        <v>166</v>
      </c>
      <c r="C43" s="126"/>
      <c r="D43" s="126"/>
      <c r="E43" s="126"/>
      <c r="F43" s="126"/>
      <c r="G43" s="126"/>
      <c r="H43" s="126"/>
      <c r="I43" s="128"/>
      <c r="J43" s="256"/>
      <c r="K43" s="208"/>
      <c r="L43" s="208"/>
      <c r="M43" s="210"/>
      <c r="N43" s="210"/>
      <c r="O43" s="210"/>
      <c r="P43" s="210"/>
      <c r="Q43" s="210"/>
      <c r="R43" s="210"/>
    </row>
    <row r="44" spans="1:18" ht="13.5" thickBot="1" x14ac:dyDescent="0.25">
      <c r="A44" s="166">
        <v>25</v>
      </c>
      <c r="B44" s="172" t="s">
        <v>167</v>
      </c>
      <c r="C44" s="167"/>
      <c r="D44" s="167"/>
      <c r="E44" s="167"/>
      <c r="F44" s="167"/>
      <c r="G44" s="167"/>
      <c r="H44" s="167" t="s">
        <v>168</v>
      </c>
      <c r="I44" s="168"/>
      <c r="J44" s="257"/>
      <c r="K44" s="216">
        <f>SUM(K42:K43)</f>
        <v>0</v>
      </c>
      <c r="L44" s="216">
        <f t="shared" ref="L44:R44" si="7">SUM(L42:L43)</f>
        <v>0</v>
      </c>
      <c r="M44" s="216">
        <f t="shared" si="7"/>
        <v>0</v>
      </c>
      <c r="N44" s="216">
        <f t="shared" si="7"/>
        <v>0</v>
      </c>
      <c r="O44" s="216">
        <f t="shared" si="7"/>
        <v>0</v>
      </c>
      <c r="P44" s="216">
        <f t="shared" si="7"/>
        <v>0</v>
      </c>
      <c r="Q44" s="216">
        <f t="shared" si="7"/>
        <v>0</v>
      </c>
      <c r="R44" s="216">
        <f t="shared" si="7"/>
        <v>0</v>
      </c>
    </row>
    <row r="45" spans="1:18" x14ac:dyDescent="0.2">
      <c r="A45" s="145">
        <v>26</v>
      </c>
      <c r="B45" s="127" t="s">
        <v>169</v>
      </c>
      <c r="C45" s="126"/>
      <c r="D45" s="126"/>
      <c r="E45" s="126"/>
      <c r="F45" s="126"/>
      <c r="G45" s="126"/>
      <c r="H45" s="126"/>
      <c r="I45" s="128"/>
      <c r="J45" s="256"/>
      <c r="K45" s="206"/>
      <c r="L45" s="206"/>
      <c r="M45" s="215"/>
      <c r="N45" s="215"/>
      <c r="O45" s="215"/>
      <c r="P45" s="215"/>
      <c r="Q45" s="215"/>
      <c r="R45" s="215"/>
    </row>
    <row r="46" spans="1:18" ht="13.5" thickBot="1" x14ac:dyDescent="0.25">
      <c r="A46" s="146">
        <v>27</v>
      </c>
      <c r="B46" s="127" t="s">
        <v>170</v>
      </c>
      <c r="C46" s="126"/>
      <c r="D46" s="126"/>
      <c r="E46" s="126"/>
      <c r="F46" s="126"/>
      <c r="G46" s="126"/>
      <c r="H46" s="126"/>
      <c r="I46" s="128"/>
      <c r="J46" s="256"/>
      <c r="K46" s="208"/>
      <c r="L46" s="208"/>
      <c r="M46" s="212"/>
      <c r="N46" s="212"/>
      <c r="O46" s="212"/>
      <c r="P46" s="212"/>
      <c r="Q46" s="212"/>
      <c r="R46" s="212"/>
    </row>
    <row r="47" spans="1:18" ht="13.5" thickBot="1" x14ac:dyDescent="0.25">
      <c r="A47" s="147">
        <v>28</v>
      </c>
      <c r="B47" s="172" t="s">
        <v>171</v>
      </c>
      <c r="C47" s="167"/>
      <c r="D47" s="167"/>
      <c r="E47" s="167"/>
      <c r="F47" s="167"/>
      <c r="G47" s="172"/>
      <c r="H47" s="172" t="s">
        <v>172</v>
      </c>
      <c r="I47" s="168"/>
      <c r="J47" s="257"/>
      <c r="K47" s="216">
        <f t="shared" ref="K47:R47" si="8">SUM(K45:K46)</f>
        <v>0</v>
      </c>
      <c r="L47" s="216">
        <f t="shared" si="8"/>
        <v>0</v>
      </c>
      <c r="M47" s="216">
        <f t="shared" si="8"/>
        <v>0</v>
      </c>
      <c r="N47" s="216">
        <f t="shared" si="8"/>
        <v>0</v>
      </c>
      <c r="O47" s="216">
        <f t="shared" si="8"/>
        <v>0</v>
      </c>
      <c r="P47" s="216">
        <f t="shared" si="8"/>
        <v>0</v>
      </c>
      <c r="Q47" s="216">
        <f t="shared" si="8"/>
        <v>0</v>
      </c>
      <c r="R47" s="216">
        <f t="shared" si="8"/>
        <v>0</v>
      </c>
    </row>
    <row r="48" spans="1:18" ht="13.5" thickBot="1" x14ac:dyDescent="0.25">
      <c r="A48" s="160">
        <v>29</v>
      </c>
      <c r="B48" s="174" t="s">
        <v>183</v>
      </c>
      <c r="C48" s="170"/>
      <c r="D48" s="170"/>
      <c r="E48" s="170"/>
      <c r="F48" s="170"/>
      <c r="G48" s="173"/>
      <c r="H48" s="173" t="s">
        <v>173</v>
      </c>
      <c r="I48" s="171"/>
      <c r="J48" s="258"/>
      <c r="K48" s="213" t="s">
        <v>76</v>
      </c>
      <c r="L48" s="222">
        <f t="shared" ref="L48:R48" si="9">L31+L40+L44+L47</f>
        <v>0</v>
      </c>
      <c r="M48" s="222">
        <f t="shared" si="9"/>
        <v>0</v>
      </c>
      <c r="N48" s="222">
        <f t="shared" si="9"/>
        <v>0</v>
      </c>
      <c r="O48" s="222">
        <f t="shared" si="9"/>
        <v>0</v>
      </c>
      <c r="P48" s="222">
        <f t="shared" si="9"/>
        <v>0</v>
      </c>
      <c r="Q48" s="222">
        <f t="shared" si="9"/>
        <v>0</v>
      </c>
      <c r="R48" s="222">
        <f t="shared" si="9"/>
        <v>0</v>
      </c>
    </row>
    <row r="49" spans="1:19" ht="13.5" thickBot="1" x14ac:dyDescent="0.25">
      <c r="A49" s="162">
        <v>30</v>
      </c>
      <c r="B49" s="134" t="s">
        <v>184</v>
      </c>
      <c r="C49" s="126"/>
      <c r="D49" s="126"/>
      <c r="E49" s="126"/>
      <c r="F49" s="126"/>
      <c r="G49" s="127"/>
      <c r="H49" s="127"/>
      <c r="I49" s="128"/>
      <c r="J49" s="256"/>
      <c r="K49" s="208" t="s">
        <v>76</v>
      </c>
      <c r="L49" s="208" t="s">
        <v>76</v>
      </c>
      <c r="M49" s="223"/>
      <c r="N49" s="223"/>
      <c r="O49" s="223"/>
      <c r="P49" s="223"/>
      <c r="Q49" s="223"/>
      <c r="R49" s="223"/>
    </row>
    <row r="50" spans="1:19" ht="13.5" thickBot="1" x14ac:dyDescent="0.25">
      <c r="A50" s="166">
        <v>31</v>
      </c>
      <c r="B50" s="175" t="s">
        <v>213</v>
      </c>
      <c r="C50" s="167"/>
      <c r="D50" s="167"/>
      <c r="E50" s="167"/>
      <c r="F50" s="167"/>
      <c r="G50" s="167"/>
      <c r="H50" s="175" t="s">
        <v>220</v>
      </c>
      <c r="I50" s="168"/>
      <c r="J50" s="257"/>
      <c r="K50" s="216">
        <f t="shared" ref="K50:R50" si="10">SUM(K48:K49)</f>
        <v>0</v>
      </c>
      <c r="L50" s="224">
        <f t="shared" si="10"/>
        <v>0</v>
      </c>
      <c r="M50" s="224">
        <f t="shared" si="10"/>
        <v>0</v>
      </c>
      <c r="N50" s="224">
        <f t="shared" si="10"/>
        <v>0</v>
      </c>
      <c r="O50" s="224">
        <f t="shared" si="10"/>
        <v>0</v>
      </c>
      <c r="P50" s="224">
        <f t="shared" si="10"/>
        <v>0</v>
      </c>
      <c r="Q50" s="224">
        <f t="shared" si="10"/>
        <v>0</v>
      </c>
      <c r="R50" s="224">
        <f t="shared" si="10"/>
        <v>0</v>
      </c>
      <c r="S50" s="241" t="s">
        <v>221</v>
      </c>
    </row>
    <row r="51" spans="1:19" x14ac:dyDescent="0.2">
      <c r="A51" s="165"/>
      <c r="B51" s="134" t="s">
        <v>76</v>
      </c>
      <c r="C51" s="126"/>
      <c r="D51" s="163" t="s">
        <v>76</v>
      </c>
      <c r="E51" s="130"/>
      <c r="F51" s="164" t="s">
        <v>214</v>
      </c>
      <c r="G51" s="126"/>
      <c r="H51" s="126"/>
      <c r="I51" s="126"/>
      <c r="J51" s="126"/>
      <c r="K51" s="242"/>
      <c r="L51" s="242"/>
      <c r="M51" s="225"/>
      <c r="N51" s="225"/>
      <c r="O51" s="225"/>
      <c r="P51" s="242"/>
      <c r="Q51" s="242"/>
      <c r="R51" s="225"/>
    </row>
    <row r="52" spans="1:19" x14ac:dyDescent="0.2">
      <c r="A52" s="165"/>
      <c r="B52" s="126"/>
      <c r="C52" s="126"/>
      <c r="D52" s="129"/>
      <c r="E52" s="126"/>
      <c r="F52" s="126"/>
      <c r="G52" s="126"/>
      <c r="H52" s="126"/>
      <c r="I52" s="126"/>
      <c r="J52" s="126"/>
      <c r="K52" s="242"/>
      <c r="L52" s="242"/>
      <c r="M52" s="225"/>
      <c r="N52" s="225"/>
      <c r="O52" s="225"/>
      <c r="P52" s="242"/>
      <c r="Q52" s="242"/>
      <c r="R52" s="225"/>
    </row>
    <row r="53" spans="1:19" x14ac:dyDescent="0.2">
      <c r="A53" s="165"/>
      <c r="B53" s="134" t="s">
        <v>76</v>
      </c>
      <c r="C53" s="126"/>
      <c r="D53" s="126"/>
      <c r="E53" s="126"/>
      <c r="F53" s="126"/>
      <c r="G53" s="126"/>
      <c r="H53" s="126"/>
      <c r="I53" s="126"/>
      <c r="J53" s="126"/>
      <c r="K53" s="242"/>
      <c r="L53" s="242"/>
      <c r="M53" s="225"/>
      <c r="N53" s="225"/>
      <c r="O53" s="225"/>
      <c r="P53" s="242"/>
      <c r="Q53" s="242"/>
      <c r="R53" s="225"/>
    </row>
    <row r="54" spans="1:19" ht="13.5" thickBot="1" x14ac:dyDescent="0.25">
      <c r="A54" s="165"/>
      <c r="B54" s="126"/>
      <c r="C54" s="126"/>
      <c r="D54" s="126"/>
      <c r="E54" s="126"/>
      <c r="F54" s="126"/>
      <c r="G54" s="126"/>
      <c r="H54" s="126"/>
      <c r="I54" s="126"/>
      <c r="J54" s="126"/>
      <c r="K54" s="242"/>
      <c r="L54" s="242"/>
      <c r="M54" s="225"/>
      <c r="N54" s="225"/>
      <c r="O54" s="225"/>
      <c r="P54" s="242"/>
      <c r="Q54" s="242"/>
      <c r="R54" s="225"/>
    </row>
    <row r="55" spans="1:19" s="280" customFormat="1" ht="24.6" customHeight="1" thickBot="1" x14ac:dyDescent="0.25">
      <c r="A55" s="262" t="s">
        <v>76</v>
      </c>
      <c r="B55" s="594" t="s">
        <v>76</v>
      </c>
      <c r="C55" s="594"/>
      <c r="D55" s="594"/>
      <c r="E55" s="594"/>
      <c r="F55" s="594"/>
      <c r="G55" s="594"/>
      <c r="H55" s="594"/>
      <c r="I55" s="262"/>
      <c r="J55" s="262"/>
      <c r="K55" s="292">
        <v>1</v>
      </c>
      <c r="L55" s="292">
        <v>2</v>
      </c>
      <c r="M55" s="292">
        <v>3</v>
      </c>
      <c r="N55" s="291">
        <v>4</v>
      </c>
      <c r="O55" s="291">
        <v>5</v>
      </c>
      <c r="P55" s="291">
        <v>6</v>
      </c>
      <c r="Q55" s="291">
        <v>7</v>
      </c>
      <c r="R55" s="291">
        <v>8</v>
      </c>
    </row>
    <row r="56" spans="1:19" ht="78.75" customHeight="1" thickBot="1" x14ac:dyDescent="0.25">
      <c r="A56" s="187"/>
      <c r="B56" s="150" t="s">
        <v>129</v>
      </c>
      <c r="C56" s="150"/>
      <c r="D56" s="150"/>
      <c r="E56" s="150"/>
      <c r="F56" s="150"/>
      <c r="G56" s="150"/>
      <c r="H56" s="151" t="s">
        <v>76</v>
      </c>
      <c r="I56" s="153" t="s">
        <v>76</v>
      </c>
      <c r="J56" s="153"/>
      <c r="K56" s="288" t="s">
        <v>226</v>
      </c>
      <c r="L56" s="289" t="s">
        <v>227</v>
      </c>
      <c r="M56" s="289" t="s">
        <v>228</v>
      </c>
      <c r="N56" s="289" t="s">
        <v>229</v>
      </c>
      <c r="O56" s="289" t="s">
        <v>230</v>
      </c>
      <c r="P56" s="289" t="s">
        <v>230</v>
      </c>
      <c r="Q56" s="289" t="s">
        <v>231</v>
      </c>
      <c r="R56" s="289" t="s">
        <v>232</v>
      </c>
    </row>
    <row r="57" spans="1:19" ht="15.75" customHeight="1" x14ac:dyDescent="0.2">
      <c r="A57" s="188"/>
      <c r="B57" s="180" t="s">
        <v>130</v>
      </c>
      <c r="C57" s="154"/>
      <c r="D57" s="154"/>
      <c r="E57" s="154"/>
      <c r="F57" s="154"/>
      <c r="G57" s="154"/>
      <c r="H57" s="155"/>
      <c r="I57" s="144"/>
      <c r="J57" s="144"/>
      <c r="K57" s="265"/>
      <c r="L57" s="265"/>
      <c r="M57" s="265"/>
      <c r="N57" s="239"/>
      <c r="O57" s="265"/>
      <c r="P57" s="239"/>
      <c r="Q57" s="263"/>
      <c r="R57" s="239"/>
    </row>
    <row r="58" spans="1:19" ht="15" customHeight="1" thickBot="1" x14ac:dyDescent="0.25">
      <c r="A58" s="182"/>
      <c r="B58" s="157" t="s">
        <v>131</v>
      </c>
      <c r="C58" s="157"/>
      <c r="D58" s="157"/>
      <c r="E58" s="157"/>
      <c r="F58" s="157"/>
      <c r="G58" s="157"/>
      <c r="H58" s="158"/>
      <c r="I58" s="158"/>
      <c r="J58" s="158"/>
      <c r="K58" s="249"/>
      <c r="L58" s="249"/>
      <c r="M58" s="249"/>
      <c r="N58" s="240"/>
      <c r="O58" s="249"/>
      <c r="P58" s="240"/>
      <c r="Q58" s="264"/>
      <c r="R58" s="240"/>
    </row>
    <row r="59" spans="1:19" x14ac:dyDescent="0.2">
      <c r="A59" s="176"/>
      <c r="B59" s="183" t="s">
        <v>174</v>
      </c>
      <c r="C59" s="144"/>
      <c r="D59" s="144"/>
      <c r="E59" s="144"/>
      <c r="F59" s="144"/>
      <c r="G59" s="144"/>
      <c r="H59" s="144"/>
      <c r="I59" s="184" t="s">
        <v>175</v>
      </c>
      <c r="J59" s="144"/>
      <c r="K59" s="296"/>
      <c r="L59" s="273"/>
      <c r="M59" s="219"/>
      <c r="N59" s="219"/>
      <c r="O59" s="219"/>
      <c r="P59" s="219"/>
      <c r="Q59" s="221"/>
      <c r="R59" s="220"/>
    </row>
    <row r="60" spans="1:19" x14ac:dyDescent="0.2">
      <c r="A60" s="142">
        <v>32</v>
      </c>
      <c r="B60" s="135" t="s">
        <v>185</v>
      </c>
      <c r="C60" s="129"/>
      <c r="D60" s="129"/>
      <c r="E60" s="130" t="s">
        <v>176</v>
      </c>
      <c r="F60" s="130"/>
      <c r="G60" s="130"/>
      <c r="H60" s="130"/>
      <c r="I60" s="149" t="s">
        <v>175</v>
      </c>
      <c r="J60" s="130"/>
      <c r="K60" s="297"/>
      <c r="L60" s="206"/>
      <c r="M60" s="206"/>
      <c r="N60" s="206"/>
      <c r="O60" s="206"/>
      <c r="P60" s="206"/>
      <c r="Q60" s="208"/>
      <c r="R60" s="207"/>
    </row>
    <row r="61" spans="1:19" x14ac:dyDescent="0.2">
      <c r="A61" s="142">
        <v>33</v>
      </c>
      <c r="B61" s="135" t="s">
        <v>186</v>
      </c>
      <c r="C61" s="129"/>
      <c r="D61" s="129"/>
      <c r="E61" s="130" t="s">
        <v>176</v>
      </c>
      <c r="F61" s="130"/>
      <c r="G61" s="130"/>
      <c r="H61" s="130"/>
      <c r="I61" s="149" t="s">
        <v>175</v>
      </c>
      <c r="J61" s="130"/>
      <c r="K61" s="297"/>
      <c r="L61" s="206"/>
      <c r="M61" s="206"/>
      <c r="N61" s="206"/>
      <c r="O61" s="206"/>
      <c r="P61" s="206"/>
      <c r="Q61" s="208"/>
      <c r="R61" s="207"/>
    </row>
    <row r="62" spans="1:19" x14ac:dyDescent="0.2">
      <c r="A62" s="142">
        <v>34</v>
      </c>
      <c r="B62" s="135" t="s">
        <v>187</v>
      </c>
      <c r="C62" s="129"/>
      <c r="D62" s="129"/>
      <c r="E62" s="130" t="s">
        <v>176</v>
      </c>
      <c r="F62" s="130"/>
      <c r="G62" s="130"/>
      <c r="H62" s="130"/>
      <c r="I62" s="149" t="s">
        <v>175</v>
      </c>
      <c r="J62" s="130"/>
      <c r="K62" s="298"/>
      <c r="L62" s="208"/>
      <c r="M62" s="208"/>
      <c r="N62" s="208"/>
      <c r="O62" s="208"/>
      <c r="P62" s="208"/>
      <c r="Q62" s="208"/>
      <c r="R62" s="209"/>
    </row>
    <row r="63" spans="1:19" x14ac:dyDescent="0.2">
      <c r="A63" s="142">
        <v>35</v>
      </c>
      <c r="B63" s="135" t="s">
        <v>188</v>
      </c>
      <c r="C63" s="129"/>
      <c r="D63" s="129"/>
      <c r="E63" s="130" t="s">
        <v>177</v>
      </c>
      <c r="F63" s="130"/>
      <c r="G63" s="130"/>
      <c r="H63" s="130"/>
      <c r="I63" s="149" t="s">
        <v>175</v>
      </c>
      <c r="J63" s="130"/>
      <c r="K63" s="297"/>
      <c r="L63" s="206"/>
      <c r="M63" s="206"/>
      <c r="N63" s="206"/>
      <c r="O63" s="206"/>
      <c r="P63" s="206"/>
      <c r="Q63" s="208"/>
      <c r="R63" s="207"/>
    </row>
    <row r="64" spans="1:19" ht="13.5" thickBot="1" x14ac:dyDescent="0.25">
      <c r="A64" s="146">
        <v>36</v>
      </c>
      <c r="B64" s="135" t="s">
        <v>189</v>
      </c>
      <c r="C64" s="129"/>
      <c r="D64" s="129"/>
      <c r="E64" s="130" t="s">
        <v>178</v>
      </c>
      <c r="F64" s="130"/>
      <c r="G64" s="130"/>
      <c r="H64" s="130"/>
      <c r="I64" s="149" t="s">
        <v>175</v>
      </c>
      <c r="J64" s="130"/>
      <c r="K64" s="299"/>
      <c r="L64" s="210"/>
      <c r="M64" s="210"/>
      <c r="N64" s="210"/>
      <c r="O64" s="210"/>
      <c r="P64" s="210"/>
      <c r="Q64" s="212"/>
      <c r="R64" s="211"/>
    </row>
    <row r="65" spans="1:18" ht="13.5" thickBot="1" x14ac:dyDescent="0.25">
      <c r="A65" s="166">
        <v>37</v>
      </c>
      <c r="B65" s="189" t="s">
        <v>190</v>
      </c>
      <c r="C65" s="167"/>
      <c r="D65" s="167"/>
      <c r="E65" s="167"/>
      <c r="F65" s="167"/>
      <c r="G65" s="167"/>
      <c r="H65" s="175" t="s">
        <v>215</v>
      </c>
      <c r="I65" s="168"/>
      <c r="J65" s="167"/>
      <c r="K65" s="213">
        <f>SUM(K60:K64)</f>
        <v>0</v>
      </c>
      <c r="L65" s="213">
        <f t="shared" ref="L65:R65" si="11">SUM(L60:L64)</f>
        <v>0</v>
      </c>
      <c r="M65" s="213">
        <f t="shared" si="11"/>
        <v>0</v>
      </c>
      <c r="N65" s="213">
        <f t="shared" si="11"/>
        <v>0</v>
      </c>
      <c r="O65" s="213">
        <f t="shared" si="11"/>
        <v>0</v>
      </c>
      <c r="P65" s="213">
        <f t="shared" si="11"/>
        <v>0</v>
      </c>
      <c r="Q65" s="213">
        <f t="shared" si="11"/>
        <v>0</v>
      </c>
      <c r="R65" s="213">
        <f t="shared" si="11"/>
        <v>0</v>
      </c>
    </row>
    <row r="66" spans="1:18" x14ac:dyDescent="0.2">
      <c r="A66" s="176"/>
      <c r="B66" s="196" t="s">
        <v>179</v>
      </c>
      <c r="C66" s="144"/>
      <c r="D66" s="144"/>
      <c r="E66" s="144"/>
      <c r="F66" s="144"/>
      <c r="G66" s="144"/>
      <c r="H66" s="155"/>
      <c r="I66" s="184" t="s">
        <v>175</v>
      </c>
      <c r="J66" s="144"/>
      <c r="K66" s="273"/>
      <c r="L66" s="273"/>
      <c r="M66" s="219"/>
      <c r="N66" s="219"/>
      <c r="O66" s="219"/>
      <c r="P66" s="219"/>
      <c r="Q66" s="221"/>
      <c r="R66" s="220"/>
    </row>
    <row r="67" spans="1:18" x14ac:dyDescent="0.2">
      <c r="A67" s="142">
        <v>38</v>
      </c>
      <c r="B67" s="135" t="s">
        <v>191</v>
      </c>
      <c r="C67" s="126"/>
      <c r="D67" s="126"/>
      <c r="E67" s="126"/>
      <c r="F67" s="126"/>
      <c r="G67" s="126"/>
      <c r="H67" s="127"/>
      <c r="I67" s="149" t="s">
        <v>175</v>
      </c>
      <c r="J67" s="126"/>
      <c r="K67" s="297"/>
      <c r="L67" s="206"/>
      <c r="M67" s="206"/>
      <c r="N67" s="206"/>
      <c r="O67" s="206"/>
      <c r="P67" s="206"/>
      <c r="Q67" s="208"/>
      <c r="R67" s="207"/>
    </row>
    <row r="68" spans="1:18" x14ac:dyDescent="0.2">
      <c r="A68" s="142">
        <v>39</v>
      </c>
      <c r="B68" s="135" t="s">
        <v>192</v>
      </c>
      <c r="C68" s="126"/>
      <c r="D68" s="126"/>
      <c r="E68" s="126"/>
      <c r="F68" s="126"/>
      <c r="G68" s="126"/>
      <c r="H68" s="127"/>
      <c r="I68" s="149" t="s">
        <v>175</v>
      </c>
      <c r="J68" s="126"/>
      <c r="K68" s="297"/>
      <c r="L68" s="206"/>
      <c r="M68" s="206"/>
      <c r="N68" s="206"/>
      <c r="O68" s="206"/>
      <c r="P68" s="206"/>
      <c r="Q68" s="208"/>
      <c r="R68" s="207"/>
    </row>
    <row r="69" spans="1:18" x14ac:dyDescent="0.2">
      <c r="A69" s="142">
        <v>40</v>
      </c>
      <c r="B69" s="135" t="s">
        <v>193</v>
      </c>
      <c r="C69" s="126"/>
      <c r="D69" s="126"/>
      <c r="E69" s="126"/>
      <c r="F69" s="126"/>
      <c r="G69" s="126"/>
      <c r="H69" s="127"/>
      <c r="I69" s="149" t="s">
        <v>175</v>
      </c>
      <c r="J69" s="126"/>
      <c r="K69" s="298"/>
      <c r="L69" s="208"/>
      <c r="M69" s="208"/>
      <c r="N69" s="208"/>
      <c r="O69" s="208"/>
      <c r="P69" s="208"/>
      <c r="Q69" s="208"/>
      <c r="R69" s="209"/>
    </row>
    <row r="70" spans="1:18" x14ac:dyDescent="0.2">
      <c r="A70" s="142">
        <v>41</v>
      </c>
      <c r="B70" s="135" t="s">
        <v>194</v>
      </c>
      <c r="C70" s="126"/>
      <c r="D70" s="126"/>
      <c r="E70" s="126"/>
      <c r="F70" s="126"/>
      <c r="G70" s="126"/>
      <c r="H70" s="127"/>
      <c r="I70" s="149" t="s">
        <v>175</v>
      </c>
      <c r="J70" s="126"/>
      <c r="K70" s="297"/>
      <c r="L70" s="206"/>
      <c r="M70" s="208"/>
      <c r="N70" s="208"/>
      <c r="O70" s="208"/>
      <c r="P70" s="208"/>
      <c r="Q70" s="208"/>
      <c r="R70" s="209"/>
    </row>
    <row r="71" spans="1:18" ht="13.5" thickBot="1" x14ac:dyDescent="0.25">
      <c r="A71" s="146">
        <v>42</v>
      </c>
      <c r="B71" s="136" t="s">
        <v>195</v>
      </c>
      <c r="C71" s="126"/>
      <c r="D71" s="126"/>
      <c r="E71" s="126"/>
      <c r="F71" s="126"/>
      <c r="G71" s="126"/>
      <c r="H71" s="127"/>
      <c r="I71" s="149" t="s">
        <v>175</v>
      </c>
      <c r="J71" s="126"/>
      <c r="K71" s="299"/>
      <c r="L71" s="210"/>
      <c r="M71" s="212"/>
      <c r="N71" s="212"/>
      <c r="O71" s="212"/>
      <c r="P71" s="212"/>
      <c r="Q71" s="212"/>
      <c r="R71" s="217"/>
    </row>
    <row r="72" spans="1:18" ht="13.5" thickBot="1" x14ac:dyDescent="0.25">
      <c r="A72" s="166">
        <v>43</v>
      </c>
      <c r="B72" s="186" t="s">
        <v>196</v>
      </c>
      <c r="C72" s="185"/>
      <c r="D72" s="168"/>
      <c r="E72" s="167"/>
      <c r="F72" s="167"/>
      <c r="G72" s="167"/>
      <c r="H72" s="190" t="s">
        <v>216</v>
      </c>
      <c r="I72" s="168"/>
      <c r="J72" s="167"/>
      <c r="K72" s="216">
        <f t="shared" ref="K72:R72" si="12">SUM(K67:K71)</f>
        <v>0</v>
      </c>
      <c r="L72" s="216">
        <f t="shared" si="12"/>
        <v>0</v>
      </c>
      <c r="M72" s="216">
        <f t="shared" si="12"/>
        <v>0</v>
      </c>
      <c r="N72" s="216">
        <f t="shared" si="12"/>
        <v>0</v>
      </c>
      <c r="O72" s="216">
        <f t="shared" si="12"/>
        <v>0</v>
      </c>
      <c r="P72" s="216">
        <f t="shared" si="12"/>
        <v>0</v>
      </c>
      <c r="Q72" s="216">
        <f t="shared" si="12"/>
        <v>0</v>
      </c>
      <c r="R72" s="216">
        <f t="shared" si="12"/>
        <v>0</v>
      </c>
    </row>
    <row r="73" spans="1:18" x14ac:dyDescent="0.2">
      <c r="A73" s="176"/>
      <c r="B73" s="197" t="s">
        <v>180</v>
      </c>
      <c r="C73" s="144"/>
      <c r="D73" s="144"/>
      <c r="E73" s="144"/>
      <c r="F73" s="144"/>
      <c r="G73" s="144"/>
      <c r="H73" s="144"/>
      <c r="I73" s="184" t="s">
        <v>175</v>
      </c>
      <c r="J73" s="144"/>
      <c r="K73" s="274"/>
      <c r="L73" s="274"/>
      <c r="M73" s="221"/>
      <c r="N73" s="221"/>
      <c r="O73" s="221"/>
      <c r="P73" s="221"/>
      <c r="Q73" s="221"/>
      <c r="R73" s="226"/>
    </row>
    <row r="74" spans="1:18" x14ac:dyDescent="0.2">
      <c r="A74" s="142">
        <v>44</v>
      </c>
      <c r="B74" s="135" t="s">
        <v>197</v>
      </c>
      <c r="C74" s="129"/>
      <c r="D74" s="129"/>
      <c r="E74" s="130"/>
      <c r="F74" s="130"/>
      <c r="G74" s="130"/>
      <c r="H74" s="130"/>
      <c r="I74" s="149" t="s">
        <v>175</v>
      </c>
      <c r="J74" s="130"/>
      <c r="K74" s="297"/>
      <c r="L74" s="206"/>
      <c r="M74" s="208"/>
      <c r="N74" s="208"/>
      <c r="O74" s="208"/>
      <c r="P74" s="208"/>
      <c r="Q74" s="208"/>
      <c r="R74" s="209"/>
    </row>
    <row r="75" spans="1:18" x14ac:dyDescent="0.2">
      <c r="A75" s="142">
        <v>45</v>
      </c>
      <c r="B75" s="135" t="s">
        <v>198</v>
      </c>
      <c r="C75" s="129"/>
      <c r="D75" s="129"/>
      <c r="E75" s="130"/>
      <c r="F75" s="130"/>
      <c r="G75" s="130"/>
      <c r="H75" s="130"/>
      <c r="I75" s="149" t="s">
        <v>175</v>
      </c>
      <c r="J75" s="130"/>
      <c r="K75" s="297"/>
      <c r="L75" s="206"/>
      <c r="M75" s="208"/>
      <c r="N75" s="208"/>
      <c r="O75" s="208"/>
      <c r="P75" s="208"/>
      <c r="Q75" s="208"/>
      <c r="R75" s="209"/>
    </row>
    <row r="76" spans="1:18" x14ac:dyDescent="0.2">
      <c r="A76" s="142">
        <v>46</v>
      </c>
      <c r="B76" s="135" t="s">
        <v>199</v>
      </c>
      <c r="C76" s="129"/>
      <c r="D76" s="129"/>
      <c r="E76" s="130"/>
      <c r="F76" s="130"/>
      <c r="G76" s="130"/>
      <c r="H76" s="130"/>
      <c r="I76" s="149" t="s">
        <v>175</v>
      </c>
      <c r="J76" s="130"/>
      <c r="K76" s="298"/>
      <c r="L76" s="208"/>
      <c r="M76" s="208"/>
      <c r="N76" s="208"/>
      <c r="O76" s="208"/>
      <c r="P76" s="208"/>
      <c r="Q76" s="208"/>
      <c r="R76" s="209"/>
    </row>
    <row r="77" spans="1:18" x14ac:dyDescent="0.2">
      <c r="A77" s="142">
        <v>47</v>
      </c>
      <c r="B77" s="135" t="s">
        <v>200</v>
      </c>
      <c r="C77" s="129"/>
      <c r="D77" s="129"/>
      <c r="E77" s="130"/>
      <c r="F77" s="130"/>
      <c r="G77" s="130"/>
      <c r="H77" s="130"/>
      <c r="I77" s="149" t="s">
        <v>175</v>
      </c>
      <c r="J77" s="130"/>
      <c r="K77" s="297"/>
      <c r="L77" s="206"/>
      <c r="M77" s="208"/>
      <c r="N77" s="208"/>
      <c r="O77" s="208"/>
      <c r="P77" s="208"/>
      <c r="Q77" s="208"/>
      <c r="R77" s="209"/>
    </row>
    <row r="78" spans="1:18" ht="13.5" thickBot="1" x14ac:dyDescent="0.25">
      <c r="A78" s="146">
        <v>48</v>
      </c>
      <c r="B78" s="135" t="s">
        <v>201</v>
      </c>
      <c r="C78" s="129"/>
      <c r="D78" s="129"/>
      <c r="E78" s="130"/>
      <c r="F78" s="130"/>
      <c r="G78" s="130"/>
      <c r="H78" s="130"/>
      <c r="I78" s="149" t="s">
        <v>175</v>
      </c>
      <c r="J78" s="130"/>
      <c r="K78" s="299"/>
      <c r="L78" s="210"/>
      <c r="M78" s="212"/>
      <c r="N78" s="212"/>
      <c r="O78" s="212"/>
      <c r="P78" s="212"/>
      <c r="Q78" s="212"/>
      <c r="R78" s="217"/>
    </row>
    <row r="79" spans="1:18" ht="13.5" thickBot="1" x14ac:dyDescent="0.25">
      <c r="A79" s="193">
        <v>49</v>
      </c>
      <c r="B79" s="194" t="s">
        <v>202</v>
      </c>
      <c r="C79" s="195"/>
      <c r="D79" s="195"/>
      <c r="E79" s="195"/>
      <c r="F79" s="195"/>
      <c r="G79" s="195"/>
      <c r="H79" s="195"/>
      <c r="I79" s="191" t="s">
        <v>217</v>
      </c>
      <c r="J79" s="192"/>
      <c r="K79" s="227">
        <f t="shared" ref="K79:R79" si="13">SUM(K74:K78)</f>
        <v>0</v>
      </c>
      <c r="L79" s="227">
        <f t="shared" si="13"/>
        <v>0</v>
      </c>
      <c r="M79" s="227">
        <f t="shared" si="13"/>
        <v>0</v>
      </c>
      <c r="N79" s="227">
        <f t="shared" si="13"/>
        <v>0</v>
      </c>
      <c r="O79" s="227">
        <f t="shared" si="13"/>
        <v>0</v>
      </c>
      <c r="P79" s="227">
        <f t="shared" si="13"/>
        <v>0</v>
      </c>
      <c r="Q79" s="227">
        <f t="shared" si="13"/>
        <v>0</v>
      </c>
      <c r="R79" s="227">
        <f t="shared" si="13"/>
        <v>0</v>
      </c>
    </row>
    <row r="80" spans="1:18" ht="13.5" thickBot="1" x14ac:dyDescent="0.25">
      <c r="A80" s="166">
        <v>50</v>
      </c>
      <c r="B80" s="189" t="s">
        <v>203</v>
      </c>
      <c r="C80" s="167"/>
      <c r="D80" s="167"/>
      <c r="E80" s="167"/>
      <c r="F80" s="167"/>
      <c r="G80" s="167"/>
      <c r="H80" s="175" t="s">
        <v>218</v>
      </c>
      <c r="I80" s="148"/>
      <c r="J80" s="131"/>
      <c r="K80" s="216">
        <f t="shared" ref="K80:R80" si="14">K65+K72+K79</f>
        <v>0</v>
      </c>
      <c r="L80" s="216">
        <f t="shared" si="14"/>
        <v>0</v>
      </c>
      <c r="M80" s="216">
        <f t="shared" si="14"/>
        <v>0</v>
      </c>
      <c r="N80" s="216">
        <f t="shared" si="14"/>
        <v>0</v>
      </c>
      <c r="O80" s="216">
        <f t="shared" si="14"/>
        <v>0</v>
      </c>
      <c r="P80" s="216">
        <f t="shared" si="14"/>
        <v>0</v>
      </c>
      <c r="Q80" s="216">
        <f>Q65+Q72+Q79</f>
        <v>0</v>
      </c>
      <c r="R80" s="216">
        <f t="shared" si="14"/>
        <v>0</v>
      </c>
    </row>
    <row r="81" spans="1:18" x14ac:dyDescent="0.2">
      <c r="A81" s="133"/>
      <c r="B81" s="126"/>
      <c r="C81" s="126"/>
      <c r="D81" s="126"/>
      <c r="E81" s="126"/>
      <c r="F81" s="126"/>
      <c r="G81" s="126"/>
      <c r="H81" s="126"/>
      <c r="I81" s="126"/>
      <c r="J81" s="126"/>
      <c r="K81" s="126"/>
      <c r="L81" s="225"/>
      <c r="M81" s="225"/>
      <c r="N81" s="225"/>
      <c r="O81" s="225"/>
      <c r="P81" s="225"/>
      <c r="Q81" s="225"/>
      <c r="R81" s="225"/>
    </row>
    <row r="82" spans="1:18" x14ac:dyDescent="0.2">
      <c r="A82" s="133"/>
      <c r="B82" s="181"/>
      <c r="C82" s="126"/>
      <c r="D82" s="126"/>
      <c r="E82" s="126"/>
      <c r="F82" s="126"/>
      <c r="G82" s="126"/>
      <c r="H82" s="126"/>
      <c r="I82" s="126"/>
      <c r="J82" s="126"/>
      <c r="K82" s="126"/>
      <c r="L82" s="225"/>
      <c r="M82" s="225"/>
      <c r="N82" s="225"/>
      <c r="O82" s="225"/>
      <c r="P82" s="225"/>
      <c r="Q82" s="225"/>
      <c r="R82" s="225"/>
    </row>
    <row r="83" spans="1:18" x14ac:dyDescent="0.2">
      <c r="A83" s="133"/>
      <c r="B83" s="126" t="s">
        <v>181</v>
      </c>
      <c r="C83" s="126"/>
      <c r="D83" s="126"/>
      <c r="E83" s="126"/>
      <c r="F83" s="126"/>
      <c r="G83" s="126"/>
      <c r="H83" s="126"/>
      <c r="I83" s="126" t="s">
        <v>182</v>
      </c>
      <c r="J83" s="126"/>
      <c r="K83" s="126"/>
      <c r="L83" s="225"/>
      <c r="M83" s="225"/>
      <c r="N83" s="225"/>
      <c r="O83" s="225"/>
      <c r="P83" s="225"/>
      <c r="Q83" s="225"/>
      <c r="R83" s="225"/>
    </row>
    <row r="84" spans="1:18" x14ac:dyDescent="0.2">
      <c r="A84" s="133"/>
      <c r="B84" s="126"/>
      <c r="C84" s="126"/>
      <c r="D84" s="126"/>
      <c r="E84" s="126"/>
      <c r="F84" s="126"/>
      <c r="G84" s="126"/>
      <c r="H84" s="126"/>
      <c r="I84" s="126"/>
      <c r="J84" s="126"/>
      <c r="K84" s="126"/>
      <c r="L84" s="225"/>
      <c r="M84" s="225"/>
      <c r="N84" s="225"/>
      <c r="O84" s="225"/>
      <c r="P84" s="225"/>
      <c r="Q84" s="225"/>
      <c r="R84" s="225"/>
    </row>
    <row r="85" spans="1:18" x14ac:dyDescent="0.2">
      <c r="A85" s="133"/>
      <c r="B85" s="126"/>
      <c r="C85" s="126"/>
      <c r="D85" s="126"/>
      <c r="E85" s="126"/>
      <c r="F85" s="126"/>
      <c r="G85" s="126"/>
      <c r="H85" s="126"/>
      <c r="I85" s="126"/>
      <c r="J85" s="126"/>
      <c r="K85" s="126"/>
      <c r="L85" s="225"/>
      <c r="M85" s="225"/>
      <c r="N85" s="225"/>
      <c r="O85" s="225"/>
      <c r="P85" s="225"/>
      <c r="Q85" s="225"/>
      <c r="R85" s="225"/>
    </row>
    <row r="86" spans="1:18" x14ac:dyDescent="0.2">
      <c r="A86" s="133"/>
      <c r="B86" s="126"/>
      <c r="C86" s="126"/>
      <c r="D86" s="126"/>
      <c r="E86" s="126"/>
      <c r="F86" s="126"/>
      <c r="G86" s="126"/>
      <c r="H86" s="126"/>
      <c r="I86" s="126"/>
      <c r="J86" s="126"/>
      <c r="K86" s="126"/>
      <c r="L86" s="225"/>
      <c r="M86" s="225"/>
      <c r="N86" s="225"/>
      <c r="O86" s="225"/>
      <c r="P86" s="225"/>
      <c r="Q86" s="225"/>
      <c r="R86" s="225"/>
    </row>
    <row r="87" spans="1:18" x14ac:dyDescent="0.2">
      <c r="A87" s="133"/>
      <c r="B87" s="126"/>
      <c r="C87" s="126"/>
      <c r="D87" s="126"/>
      <c r="E87" s="126"/>
      <c r="F87" s="126"/>
      <c r="G87" s="126"/>
      <c r="H87" s="126"/>
      <c r="I87" s="126"/>
      <c r="J87" s="126"/>
      <c r="K87" s="126"/>
      <c r="L87" s="225"/>
      <c r="M87" s="225"/>
      <c r="N87" s="225"/>
      <c r="O87" s="225"/>
      <c r="P87" s="225"/>
      <c r="Q87" s="225"/>
      <c r="R87" s="225"/>
    </row>
    <row r="88" spans="1:18" x14ac:dyDescent="0.2">
      <c r="B88" s="126"/>
      <c r="C88" s="126"/>
      <c r="D88" s="126"/>
      <c r="E88" s="126"/>
      <c r="F88" s="126"/>
      <c r="G88" s="126"/>
      <c r="H88" s="126"/>
      <c r="I88" s="126"/>
      <c r="J88" s="126"/>
      <c r="K88" s="126"/>
    </row>
    <row r="89" spans="1:18" x14ac:dyDescent="0.2">
      <c r="B89" s="126"/>
      <c r="C89" s="126"/>
      <c r="D89" s="126"/>
      <c r="E89" s="126"/>
      <c r="F89" s="126"/>
      <c r="G89" s="126"/>
      <c r="H89" s="126"/>
      <c r="I89" s="126"/>
      <c r="J89" s="126"/>
      <c r="K89" s="126"/>
    </row>
    <row r="90" spans="1:18" x14ac:dyDescent="0.2">
      <c r="B90" s="126"/>
      <c r="C90" s="126"/>
      <c r="D90" s="126"/>
      <c r="E90" s="126"/>
      <c r="F90" s="126"/>
      <c r="G90" s="126"/>
      <c r="H90" s="126"/>
      <c r="I90" s="126"/>
      <c r="J90" s="126"/>
      <c r="K90" s="126"/>
    </row>
  </sheetData>
  <mergeCells count="4">
    <mergeCell ref="B12:H12"/>
    <mergeCell ref="B55:H55"/>
    <mergeCell ref="B9:H9"/>
    <mergeCell ref="B13:H13"/>
  </mergeCells>
  <printOptions horizontalCentered="1" verticalCentered="1" gridLines="1"/>
  <pageMargins left="0.11811023622047245" right="0.11811023622047245" top="0.31496062992125984" bottom="0.11811023622047245" header="0.11811023622047245" footer="0.11811023622047245"/>
  <pageSetup paperSize="9" scale="70" orientation="landscape" horizontalDpi="4294967292" r:id="rId1"/>
  <headerFooter alignWithMargins="0">
    <oddHeader>&amp;CSCHEDULE PS 5</oddHeader>
    <oddFooter>Page &amp;P</oddFooter>
  </headerFooter>
  <rowBreaks count="16" manualBreakCount="16">
    <brk id="46" max="65535" man="1"/>
    <brk id="127" max="65535" man="1"/>
    <brk id="158" max="65535" man="1"/>
    <brk id="207" max="65535" man="1"/>
    <brk id="237" max="65535" man="1"/>
    <brk id="286" max="65535" man="1"/>
    <brk id="316" max="65535" man="1"/>
    <brk id="365" max="65535" man="1"/>
    <brk id="395" max="65535" man="1"/>
    <brk id="444" max="65535" man="1"/>
    <brk id="474" max="65535" man="1"/>
    <brk id="523" max="65535" man="1"/>
    <brk id="553" max="65535" man="1"/>
    <brk id="602" max="65535" man="1"/>
    <brk id="632" max="65535" man="1"/>
    <brk id="681" max="655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Y39"/>
  <sheetViews>
    <sheetView topLeftCell="A18" zoomScale="70" zoomScaleNormal="70" workbookViewId="0">
      <selection sqref="A1:B1"/>
    </sheetView>
  </sheetViews>
  <sheetFormatPr defaultRowHeight="12.75" x14ac:dyDescent="0.2"/>
  <cols>
    <col min="1" max="1" width="11.42578125" customWidth="1"/>
    <col min="2" max="2" width="30.140625" customWidth="1"/>
    <col min="3" max="3" width="20.85546875" customWidth="1"/>
    <col min="4" max="5" width="18.5703125" customWidth="1"/>
    <col min="6" max="6" width="29.28515625" customWidth="1"/>
    <col min="7" max="7" width="18.5703125" customWidth="1"/>
    <col min="8" max="8" width="19.28515625" customWidth="1"/>
  </cols>
  <sheetData>
    <row r="1" spans="1:103" ht="15.6" customHeight="1" x14ac:dyDescent="0.2">
      <c r="A1" s="531" t="s">
        <v>80</v>
      </c>
      <c r="B1" s="532"/>
      <c r="C1" s="531" t="str">
        <f>'Tender Cover Sheet'!C12</f>
        <v>MWP1770TX</v>
      </c>
      <c r="D1" s="623"/>
      <c r="E1" s="532"/>
      <c r="F1" s="412"/>
      <c r="G1" s="396"/>
      <c r="H1" s="408"/>
      <c r="I1" s="401"/>
      <c r="J1" s="400"/>
      <c r="K1" s="403"/>
      <c r="L1" s="404"/>
      <c r="M1" s="396"/>
      <c r="N1" s="405"/>
      <c r="O1" s="397"/>
      <c r="P1" s="399"/>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row>
    <row r="2" spans="1:103" ht="57" customHeight="1" x14ac:dyDescent="0.2">
      <c r="A2" s="531" t="s">
        <v>81</v>
      </c>
      <c r="B2" s="532"/>
      <c r="C2" s="620" t="str">
        <f>'Tender Cover Sheet'!C14</f>
        <v>Provisioning of calibration and repair of Eskom Telecommunications test equipment on an as and when required basis for a period of three (3) years</v>
      </c>
      <c r="D2" s="621"/>
      <c r="E2" s="622"/>
      <c r="F2" s="412"/>
      <c r="G2" s="396"/>
      <c r="H2" s="398"/>
      <c r="I2" s="402"/>
      <c r="J2" s="11"/>
      <c r="K2" s="403"/>
      <c r="L2" s="404"/>
      <c r="M2" s="396"/>
      <c r="N2" s="406"/>
      <c r="O2" s="397"/>
      <c r="P2" s="399"/>
      <c r="Q2" s="396"/>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row>
    <row r="3" spans="1:103" ht="15.6" customHeight="1" x14ac:dyDescent="0.2">
      <c r="A3" s="531" t="s">
        <v>82</v>
      </c>
      <c r="B3" s="532"/>
      <c r="C3" s="531">
        <f>'Tender Cover Sheet'!C16</f>
        <v>0</v>
      </c>
      <c r="D3" s="623"/>
      <c r="E3" s="532"/>
      <c r="F3" s="412"/>
      <c r="G3" s="396"/>
      <c r="H3" s="398"/>
      <c r="I3" s="402"/>
      <c r="J3" s="11"/>
      <c r="K3" s="403"/>
      <c r="L3" s="404"/>
      <c r="M3" s="396"/>
      <c r="N3" s="406"/>
      <c r="O3" s="397"/>
      <c r="P3" s="399"/>
      <c r="Q3" s="396"/>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row>
    <row r="4" spans="1:103" ht="15.6" customHeight="1" x14ac:dyDescent="0.2">
      <c r="A4" s="531" t="s">
        <v>86</v>
      </c>
      <c r="B4" s="532"/>
      <c r="C4" s="531" t="str">
        <f>'Read Me'!C4</f>
        <v>Main Offer Only</v>
      </c>
      <c r="D4" s="623"/>
      <c r="E4" s="532"/>
      <c r="F4" s="412"/>
      <c r="G4" s="396"/>
      <c r="H4" s="398"/>
      <c r="I4" s="402"/>
      <c r="J4" s="11"/>
      <c r="K4" s="403"/>
      <c r="L4" s="404"/>
      <c r="M4" s="396"/>
      <c r="N4" s="406"/>
      <c r="O4" s="397"/>
      <c r="P4" s="399"/>
      <c r="Q4" s="396"/>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row>
    <row r="5" spans="1:103" ht="18" x14ac:dyDescent="0.25">
      <c r="A5" s="348"/>
      <c r="B5" s="382"/>
      <c r="C5" s="347"/>
      <c r="D5" s="347"/>
      <c r="E5" s="347"/>
      <c r="F5" s="347"/>
      <c r="G5" s="347"/>
      <c r="H5" s="346"/>
      <c r="I5" s="346"/>
      <c r="J5" s="346"/>
      <c r="K5" s="346"/>
      <c r="L5" s="346"/>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8"/>
      <c r="CJ5" s="338"/>
      <c r="CK5" s="338"/>
      <c r="CL5" s="338"/>
      <c r="CM5" s="338"/>
      <c r="CN5" s="338"/>
      <c r="CO5" s="338"/>
      <c r="CP5" s="338"/>
      <c r="CQ5" s="338"/>
      <c r="CR5" s="338"/>
      <c r="CS5" s="338"/>
      <c r="CT5" s="338"/>
      <c r="CU5" s="338"/>
      <c r="CV5" s="338"/>
      <c r="CW5" s="338"/>
      <c r="CX5" s="338"/>
      <c r="CY5" s="338"/>
    </row>
    <row r="6" spans="1:103" ht="18" x14ac:dyDescent="0.2">
      <c r="A6" s="343" t="s">
        <v>342</v>
      </c>
      <c r="B6" s="344"/>
      <c r="C6" s="341"/>
      <c r="D6" s="341"/>
      <c r="E6" s="341"/>
      <c r="F6" s="341"/>
      <c r="G6" s="341"/>
      <c r="H6" s="340"/>
      <c r="I6" s="340"/>
      <c r="J6" s="341"/>
      <c r="K6" s="341"/>
      <c r="L6" s="341"/>
      <c r="M6" s="341"/>
      <c r="N6" s="341"/>
      <c r="O6" s="341"/>
      <c r="P6" s="341"/>
      <c r="Q6" s="339"/>
      <c r="R6" s="339"/>
      <c r="S6" s="339"/>
      <c r="T6" s="342"/>
      <c r="U6" s="341"/>
      <c r="V6" s="341"/>
      <c r="W6" s="341"/>
      <c r="X6" s="341"/>
      <c r="Y6" s="341"/>
      <c r="Z6" s="341"/>
      <c r="AA6" s="341"/>
      <c r="AB6" s="341"/>
      <c r="AC6" s="341"/>
      <c r="AD6" s="341"/>
      <c r="AE6" s="341"/>
      <c r="AF6" s="341"/>
      <c r="AG6" s="341"/>
      <c r="AH6" s="341"/>
      <c r="AI6" s="341"/>
      <c r="AJ6" s="341"/>
      <c r="AK6" s="341"/>
      <c r="AL6" s="341"/>
      <c r="AM6" s="341"/>
      <c r="AN6" s="341"/>
      <c r="AO6" s="341"/>
      <c r="AP6" s="341"/>
      <c r="AQ6" s="341"/>
      <c r="AR6" s="341"/>
      <c r="AS6" s="341"/>
      <c r="AT6" s="341"/>
      <c r="AU6" s="341"/>
      <c r="AV6" s="341"/>
      <c r="AW6" s="341"/>
      <c r="AX6" s="341"/>
      <c r="AY6" s="341"/>
      <c r="AZ6" s="341"/>
      <c r="BA6" s="341"/>
      <c r="BB6" s="341"/>
      <c r="BC6" s="341"/>
      <c r="BD6" s="341"/>
      <c r="BE6" s="341"/>
      <c r="BF6" s="341"/>
      <c r="BG6" s="341"/>
      <c r="BH6" s="341"/>
      <c r="BI6" s="341"/>
      <c r="BJ6" s="341"/>
      <c r="BK6" s="341"/>
      <c r="BL6" s="341"/>
      <c r="BM6" s="341"/>
      <c r="BN6" s="341"/>
      <c r="BO6" s="341"/>
      <c r="BP6" s="341"/>
      <c r="BQ6" s="341"/>
      <c r="BR6" s="341"/>
      <c r="BS6" s="341"/>
      <c r="BT6" s="341"/>
      <c r="BU6" s="341"/>
      <c r="BV6" s="341"/>
      <c r="BW6" s="341"/>
      <c r="BX6" s="341"/>
      <c r="BY6" s="341"/>
      <c r="BZ6" s="341"/>
      <c r="CA6" s="341"/>
      <c r="CB6" s="341"/>
      <c r="CC6" s="341"/>
      <c r="CD6" s="341"/>
      <c r="CE6" s="341"/>
      <c r="CF6" s="341"/>
      <c r="CG6" s="341"/>
      <c r="CH6" s="341"/>
      <c r="CI6" s="341"/>
      <c r="CJ6" s="341"/>
      <c r="CK6" s="341"/>
      <c r="CL6" s="341"/>
      <c r="CM6" s="341"/>
      <c r="CN6" s="341"/>
      <c r="CO6" s="341"/>
      <c r="CP6" s="341"/>
      <c r="CQ6" s="341"/>
      <c r="CR6" s="341"/>
      <c r="CS6" s="341"/>
      <c r="CT6" s="341"/>
      <c r="CU6" s="341"/>
      <c r="CV6" s="341"/>
      <c r="CW6" s="341"/>
      <c r="CX6" s="341"/>
      <c r="CY6" s="341"/>
    </row>
    <row r="7" spans="1:103" ht="15.75" x14ac:dyDescent="0.25">
      <c r="A7" s="35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c r="BP7" s="338"/>
      <c r="BQ7" s="338"/>
      <c r="BR7" s="338"/>
      <c r="BS7" s="338"/>
      <c r="BT7" s="338"/>
      <c r="BU7" s="338"/>
      <c r="BV7" s="338"/>
      <c r="BW7" s="338"/>
      <c r="BX7" s="338"/>
      <c r="BY7" s="338"/>
      <c r="BZ7" s="338"/>
      <c r="CA7" s="338"/>
      <c r="CB7" s="338"/>
      <c r="CC7" s="338"/>
      <c r="CD7" s="338"/>
      <c r="CE7" s="338"/>
      <c r="CF7" s="338"/>
      <c r="CG7" s="338"/>
      <c r="CH7" s="338"/>
      <c r="CI7" s="338"/>
      <c r="CJ7" s="338"/>
      <c r="CK7" s="338"/>
      <c r="CL7" s="338"/>
      <c r="CM7" s="338"/>
      <c r="CN7" s="338"/>
      <c r="CO7" s="338"/>
      <c r="CP7" s="338"/>
      <c r="CQ7" s="338"/>
      <c r="CR7" s="338"/>
      <c r="CS7" s="338"/>
      <c r="CT7" s="338"/>
      <c r="CU7" s="338"/>
      <c r="CV7" s="338"/>
      <c r="CW7" s="338"/>
      <c r="CX7" s="338"/>
      <c r="CY7" s="338"/>
    </row>
    <row r="8" spans="1:103" ht="18.75" thickBot="1" x14ac:dyDescent="0.25">
      <c r="A8" s="345" t="s">
        <v>113</v>
      </c>
    </row>
    <row r="9" spans="1:103" ht="87" customHeight="1" x14ac:dyDescent="0.2">
      <c r="A9" s="353">
        <v>1</v>
      </c>
      <c r="B9" s="624" t="s">
        <v>327</v>
      </c>
      <c r="C9" s="625"/>
      <c r="D9" s="625"/>
      <c r="E9" s="625"/>
      <c r="F9" s="625"/>
      <c r="G9" s="626"/>
      <c r="H9" s="354"/>
      <c r="I9" s="354"/>
      <c r="J9" s="354"/>
      <c r="K9" s="354"/>
      <c r="L9" s="355"/>
      <c r="M9" s="355"/>
      <c r="N9" s="355"/>
      <c r="O9" s="356"/>
      <c r="P9" s="356"/>
      <c r="Q9" s="356"/>
      <c r="R9" s="356"/>
      <c r="S9" s="356"/>
      <c r="T9" s="356"/>
      <c r="U9" s="356"/>
      <c r="V9" s="356"/>
      <c r="W9" s="356"/>
      <c r="X9" s="356"/>
      <c r="Y9" s="356"/>
      <c r="Z9" s="356"/>
      <c r="AA9" s="356"/>
      <c r="AB9" s="356"/>
      <c r="AC9" s="356"/>
      <c r="AD9" s="356"/>
      <c r="AE9" s="356"/>
      <c r="AF9" s="356"/>
      <c r="AG9" s="356"/>
      <c r="AH9" s="356"/>
      <c r="AI9" s="356"/>
      <c r="AJ9" s="356"/>
      <c r="AK9" s="354"/>
      <c r="AL9" s="354"/>
      <c r="AM9" s="354"/>
      <c r="AN9" s="354"/>
      <c r="AO9" s="354"/>
      <c r="AP9" s="354"/>
      <c r="AQ9" s="354"/>
      <c r="AR9" s="354"/>
      <c r="AS9" s="354"/>
      <c r="AT9" s="354"/>
      <c r="AU9" s="354"/>
      <c r="AV9" s="354"/>
      <c r="AW9" s="354"/>
      <c r="AX9" s="354"/>
      <c r="AY9" s="354"/>
      <c r="AZ9" s="354"/>
      <c r="BA9" s="354"/>
      <c r="BB9" s="354"/>
      <c r="BC9" s="354"/>
      <c r="BD9" s="354"/>
      <c r="BE9" s="354"/>
      <c r="BF9" s="354"/>
      <c r="BG9" s="354"/>
      <c r="BH9" s="354"/>
      <c r="BI9" s="354"/>
      <c r="BJ9" s="354"/>
      <c r="BK9" s="354"/>
      <c r="BL9" s="354"/>
      <c r="BM9" s="354"/>
      <c r="BN9" s="354"/>
      <c r="BO9" s="354"/>
      <c r="BP9" s="354"/>
      <c r="BQ9" s="354"/>
      <c r="BR9" s="354"/>
      <c r="BS9" s="354"/>
      <c r="BT9" s="354"/>
      <c r="BU9" s="354"/>
      <c r="BV9" s="354"/>
      <c r="BW9" s="354"/>
      <c r="BX9" s="354"/>
      <c r="BY9" s="354"/>
      <c r="BZ9" s="354"/>
      <c r="CA9" s="354"/>
      <c r="CB9" s="354"/>
      <c r="CC9" s="354"/>
      <c r="CD9" s="354"/>
      <c r="CE9" s="354"/>
      <c r="CF9" s="354"/>
      <c r="CG9" s="354"/>
      <c r="CH9" s="354"/>
      <c r="CI9" s="354"/>
      <c r="CJ9" s="354"/>
      <c r="CK9" s="354"/>
      <c r="CL9" s="354"/>
      <c r="CM9" s="354"/>
      <c r="CN9" s="354"/>
      <c r="CO9" s="354"/>
      <c r="CP9" s="354"/>
      <c r="CQ9" s="354"/>
      <c r="CR9" s="354"/>
      <c r="CS9" s="354"/>
      <c r="CT9" s="354"/>
      <c r="CU9" s="354"/>
      <c r="CV9" s="354"/>
      <c r="CW9" s="354"/>
      <c r="CX9" s="354"/>
      <c r="CY9" s="354"/>
    </row>
    <row r="10" spans="1:103" ht="27" customHeight="1" x14ac:dyDescent="0.2">
      <c r="A10" s="627">
        <v>2</v>
      </c>
      <c r="B10" s="628" t="s">
        <v>271</v>
      </c>
      <c r="C10" s="629"/>
      <c r="D10" s="629"/>
      <c r="E10" s="629"/>
      <c r="F10" s="629"/>
      <c r="G10" s="630"/>
      <c r="H10" s="354"/>
      <c r="I10" s="354"/>
      <c r="J10" s="357"/>
      <c r="K10" s="354"/>
      <c r="L10" s="355"/>
      <c r="M10" s="355"/>
      <c r="N10" s="355"/>
      <c r="O10" s="613"/>
      <c r="P10" s="614"/>
      <c r="Q10" s="614"/>
      <c r="R10" s="614"/>
      <c r="S10" s="614"/>
      <c r="T10" s="614"/>
      <c r="U10" s="356"/>
      <c r="V10" s="356"/>
      <c r="W10" s="356"/>
      <c r="X10" s="356"/>
      <c r="Y10" s="356"/>
      <c r="Z10" s="356"/>
      <c r="AA10" s="356"/>
      <c r="AB10" s="356"/>
      <c r="AC10" s="356"/>
      <c r="AD10" s="356"/>
      <c r="AE10" s="356"/>
      <c r="AF10" s="356"/>
      <c r="AG10" s="356"/>
      <c r="AH10" s="356"/>
      <c r="AI10" s="356"/>
      <c r="AJ10" s="356"/>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4"/>
      <c r="BH10" s="354"/>
      <c r="BI10" s="354"/>
      <c r="BJ10" s="354"/>
      <c r="BK10" s="354"/>
      <c r="BL10" s="354"/>
      <c r="BM10" s="354"/>
      <c r="BN10" s="354"/>
      <c r="BO10" s="354"/>
      <c r="BP10" s="354"/>
      <c r="BQ10" s="354"/>
      <c r="BR10" s="354"/>
      <c r="BS10" s="354"/>
      <c r="BT10" s="354"/>
      <c r="BU10" s="354"/>
      <c r="BV10" s="354"/>
      <c r="BW10" s="354"/>
      <c r="BX10" s="354"/>
      <c r="BY10" s="354"/>
      <c r="BZ10" s="354"/>
      <c r="CA10" s="354"/>
      <c r="CB10" s="354"/>
      <c r="CC10" s="354"/>
      <c r="CD10" s="354"/>
      <c r="CE10" s="354"/>
      <c r="CF10" s="354"/>
      <c r="CG10" s="354"/>
      <c r="CH10" s="354"/>
      <c r="CI10" s="354"/>
      <c r="CJ10" s="354"/>
      <c r="CK10" s="354"/>
      <c r="CL10" s="354"/>
      <c r="CM10" s="354"/>
      <c r="CN10" s="354"/>
      <c r="CO10" s="354"/>
      <c r="CP10" s="354"/>
      <c r="CQ10" s="354"/>
      <c r="CR10" s="354"/>
      <c r="CS10" s="354"/>
      <c r="CT10" s="354"/>
      <c r="CU10" s="354"/>
      <c r="CV10" s="354"/>
      <c r="CW10" s="354"/>
      <c r="CX10" s="354"/>
      <c r="CY10" s="354"/>
    </row>
    <row r="11" spans="1:103" ht="15.75" x14ac:dyDescent="0.2">
      <c r="A11" s="627"/>
      <c r="B11" s="615" t="s">
        <v>350</v>
      </c>
      <c r="C11" s="614"/>
      <c r="D11" s="614"/>
      <c r="E11" s="614"/>
      <c r="F11" s="614"/>
      <c r="G11" s="616"/>
      <c r="H11" s="354"/>
      <c r="I11" s="354"/>
      <c r="J11" s="354"/>
      <c r="K11" s="354"/>
      <c r="L11" s="355"/>
      <c r="M11" s="355"/>
      <c r="N11" s="355"/>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4"/>
      <c r="AL11" s="354"/>
      <c r="AM11" s="354"/>
      <c r="AN11" s="354"/>
      <c r="AO11" s="354"/>
      <c r="AP11" s="354"/>
      <c r="AQ11" s="354"/>
      <c r="AR11" s="354"/>
      <c r="AS11" s="354"/>
      <c r="AT11" s="354"/>
      <c r="AU11" s="354"/>
      <c r="AV11" s="354"/>
      <c r="AW11" s="354"/>
      <c r="AX11" s="354"/>
      <c r="AY11" s="354"/>
      <c r="AZ11" s="354"/>
      <c r="BA11" s="354"/>
      <c r="BB11" s="354"/>
      <c r="BC11" s="354"/>
      <c r="BD11" s="354"/>
      <c r="BE11" s="354"/>
      <c r="BF11" s="354"/>
      <c r="BG11" s="354"/>
      <c r="BH11" s="354"/>
      <c r="BI11" s="354"/>
      <c r="BJ11" s="354"/>
      <c r="BK11" s="354"/>
      <c r="BL11" s="354"/>
      <c r="BM11" s="354"/>
      <c r="BN11" s="354"/>
      <c r="BO11" s="354"/>
      <c r="BP11" s="354"/>
      <c r="BQ11" s="354"/>
      <c r="BR11" s="354"/>
      <c r="BS11" s="354"/>
      <c r="BT11" s="354"/>
      <c r="BU11" s="354"/>
      <c r="BV11" s="354"/>
      <c r="BW11" s="354"/>
      <c r="BX11" s="354"/>
      <c r="BY11" s="354"/>
      <c r="BZ11" s="354"/>
      <c r="CA11" s="354"/>
      <c r="CB11" s="354"/>
      <c r="CC11" s="354"/>
      <c r="CD11" s="354"/>
      <c r="CE11" s="354"/>
      <c r="CF11" s="354"/>
      <c r="CG11" s="354"/>
      <c r="CH11" s="354"/>
      <c r="CI11" s="354"/>
      <c r="CJ11" s="354"/>
      <c r="CK11" s="354"/>
      <c r="CL11" s="354"/>
      <c r="CM11" s="354"/>
      <c r="CN11" s="354"/>
      <c r="CO11" s="354"/>
      <c r="CP11" s="354"/>
      <c r="CQ11" s="354"/>
      <c r="CR11" s="354"/>
      <c r="CS11" s="354"/>
      <c r="CT11" s="354"/>
      <c r="CU11" s="354"/>
      <c r="CV11" s="354"/>
      <c r="CW11" s="354"/>
      <c r="CX11" s="354"/>
      <c r="CY11" s="354"/>
    </row>
    <row r="12" spans="1:103" ht="110.25" customHeight="1" x14ac:dyDescent="0.2">
      <c r="A12" s="627"/>
      <c r="B12" s="617" t="s">
        <v>272</v>
      </c>
      <c r="C12" s="618"/>
      <c r="D12" s="618"/>
      <c r="E12" s="618"/>
      <c r="F12" s="618"/>
      <c r="G12" s="619"/>
      <c r="H12" s="354"/>
      <c r="I12" s="354"/>
      <c r="J12" s="354"/>
      <c r="K12" s="354"/>
      <c r="L12" s="355"/>
      <c r="M12" s="355"/>
      <c r="N12" s="355"/>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4"/>
      <c r="BW12" s="354"/>
      <c r="BX12" s="354"/>
      <c r="BY12" s="354"/>
      <c r="BZ12" s="354"/>
      <c r="CA12" s="354"/>
      <c r="CB12" s="354"/>
      <c r="CC12" s="354"/>
      <c r="CD12" s="354"/>
      <c r="CE12" s="354"/>
      <c r="CF12" s="354"/>
      <c r="CG12" s="354"/>
      <c r="CH12" s="354"/>
      <c r="CI12" s="354"/>
      <c r="CJ12" s="354"/>
      <c r="CK12" s="354"/>
      <c r="CL12" s="354"/>
      <c r="CM12" s="354"/>
      <c r="CN12" s="354"/>
      <c r="CO12" s="354"/>
      <c r="CP12" s="354"/>
      <c r="CQ12" s="354"/>
      <c r="CR12" s="354"/>
      <c r="CS12" s="354"/>
      <c r="CT12" s="354"/>
      <c r="CU12" s="354"/>
      <c r="CV12" s="354"/>
      <c r="CW12" s="354"/>
      <c r="CX12" s="354"/>
      <c r="CY12" s="354"/>
    </row>
    <row r="13" spans="1:103" ht="68.25" customHeight="1" x14ac:dyDescent="0.2">
      <c r="A13" s="358">
        <v>3</v>
      </c>
      <c r="B13" s="604" t="s">
        <v>343</v>
      </c>
      <c r="C13" s="605"/>
      <c r="D13" s="605"/>
      <c r="E13" s="605"/>
      <c r="F13" s="605"/>
      <c r="G13" s="606"/>
      <c r="H13" s="354"/>
      <c r="I13" s="354"/>
      <c r="J13" s="354"/>
      <c r="K13" s="354"/>
      <c r="L13" s="355"/>
      <c r="M13" s="359"/>
      <c r="N13" s="355"/>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c r="AW13" s="354"/>
      <c r="AX13" s="354"/>
      <c r="AY13" s="354"/>
      <c r="AZ13" s="354"/>
      <c r="BA13" s="354"/>
      <c r="BB13" s="354"/>
      <c r="BC13" s="354"/>
      <c r="BD13" s="354"/>
      <c r="BE13" s="354"/>
      <c r="BF13" s="354"/>
      <c r="BG13" s="354"/>
      <c r="BH13" s="354"/>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c r="CS13" s="354"/>
      <c r="CT13" s="354"/>
      <c r="CU13" s="354"/>
      <c r="CV13" s="354"/>
      <c r="CW13" s="354"/>
      <c r="CX13" s="354"/>
      <c r="CY13" s="354"/>
    </row>
    <row r="14" spans="1:103" ht="84.75" customHeight="1" x14ac:dyDescent="0.2">
      <c r="A14" s="358">
        <v>4</v>
      </c>
      <c r="B14" s="607" t="s">
        <v>273</v>
      </c>
      <c r="C14" s="608"/>
      <c r="D14" s="608"/>
      <c r="E14" s="608"/>
      <c r="F14" s="608"/>
      <c r="G14" s="609"/>
      <c r="H14" s="354"/>
      <c r="I14" s="354"/>
      <c r="J14" s="354"/>
      <c r="K14" s="354"/>
      <c r="L14" s="355"/>
      <c r="M14" s="355"/>
      <c r="N14" s="355"/>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c r="AW14" s="354"/>
      <c r="AX14" s="354"/>
      <c r="AY14" s="354"/>
      <c r="AZ14" s="354"/>
      <c r="BA14" s="354"/>
      <c r="BB14" s="354"/>
      <c r="BC14" s="354"/>
      <c r="BD14" s="354"/>
      <c r="BE14" s="354"/>
      <c r="BF14" s="354"/>
      <c r="BG14" s="354"/>
      <c r="BH14" s="354"/>
      <c r="BI14" s="354"/>
      <c r="BJ14" s="354"/>
      <c r="BK14" s="354"/>
      <c r="BL14" s="354"/>
      <c r="BM14" s="354"/>
      <c r="BN14" s="354"/>
      <c r="BO14" s="354"/>
      <c r="BP14" s="354"/>
      <c r="BQ14" s="354"/>
      <c r="BR14" s="354"/>
      <c r="BS14" s="354"/>
      <c r="BT14" s="354"/>
      <c r="BU14" s="354"/>
      <c r="BV14" s="354"/>
      <c r="BW14" s="354"/>
      <c r="BX14" s="354"/>
      <c r="BY14" s="354"/>
      <c r="BZ14" s="354"/>
      <c r="CA14" s="354"/>
      <c r="CB14" s="354"/>
      <c r="CC14" s="354"/>
      <c r="CD14" s="354"/>
      <c r="CE14" s="354"/>
      <c r="CF14" s="354"/>
      <c r="CG14" s="354"/>
      <c r="CH14" s="354"/>
      <c r="CI14" s="354"/>
      <c r="CJ14" s="354"/>
      <c r="CK14" s="354"/>
      <c r="CL14" s="354"/>
      <c r="CM14" s="354"/>
      <c r="CN14" s="354"/>
      <c r="CO14" s="354"/>
      <c r="CP14" s="354"/>
      <c r="CQ14" s="354"/>
      <c r="CR14" s="354"/>
      <c r="CS14" s="354"/>
      <c r="CT14" s="354"/>
      <c r="CU14" s="354"/>
      <c r="CV14" s="354"/>
      <c r="CW14" s="354"/>
      <c r="CX14" s="354"/>
      <c r="CY14" s="354"/>
    </row>
    <row r="15" spans="1:103" ht="15" x14ac:dyDescent="0.2">
      <c r="A15" s="603">
        <v>5</v>
      </c>
      <c r="B15" s="610" t="s">
        <v>274</v>
      </c>
      <c r="C15" s="611"/>
      <c r="D15" s="611"/>
      <c r="E15" s="611"/>
      <c r="F15" s="611"/>
      <c r="G15" s="612"/>
      <c r="H15" s="349"/>
      <c r="I15" s="349"/>
      <c r="J15" s="349"/>
      <c r="K15" s="346"/>
      <c r="L15" s="346"/>
      <c r="M15" s="346"/>
      <c r="N15" s="346"/>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8"/>
      <c r="AX15" s="338"/>
      <c r="AY15" s="338"/>
      <c r="AZ15" s="338"/>
      <c r="BA15" s="338"/>
      <c r="BB15" s="338"/>
      <c r="BC15" s="338"/>
      <c r="BD15" s="338"/>
      <c r="BE15" s="338"/>
      <c r="BF15" s="338"/>
      <c r="BG15" s="338"/>
      <c r="BH15" s="338"/>
      <c r="BI15" s="338"/>
      <c r="BJ15" s="338"/>
      <c r="BK15" s="338"/>
      <c r="BL15" s="338"/>
      <c r="BM15" s="338"/>
      <c r="BN15" s="338"/>
      <c r="BO15" s="338"/>
      <c r="BP15" s="338"/>
      <c r="BQ15" s="338"/>
      <c r="BR15" s="338"/>
      <c r="BS15" s="338"/>
      <c r="BT15" s="338"/>
      <c r="BU15" s="338"/>
      <c r="BV15" s="338"/>
      <c r="BW15" s="338"/>
      <c r="BX15" s="338"/>
      <c r="BY15" s="338"/>
      <c r="BZ15" s="338"/>
      <c r="CA15" s="338"/>
      <c r="CB15" s="338"/>
      <c r="CC15" s="338"/>
      <c r="CD15" s="338"/>
      <c r="CE15" s="338"/>
      <c r="CF15" s="338"/>
      <c r="CG15" s="338"/>
      <c r="CH15" s="338"/>
      <c r="CI15" s="338"/>
      <c r="CJ15" s="338"/>
      <c r="CK15" s="338"/>
      <c r="CL15" s="338"/>
      <c r="CM15" s="338"/>
      <c r="CN15" s="338"/>
      <c r="CO15" s="338"/>
      <c r="CP15" s="338"/>
      <c r="CQ15" s="338"/>
      <c r="CR15" s="338"/>
      <c r="CS15" s="338"/>
      <c r="CT15" s="338"/>
      <c r="CU15" s="338"/>
      <c r="CV15" s="338"/>
      <c r="CW15" s="338"/>
      <c r="CX15" s="338"/>
      <c r="CY15" s="338"/>
    </row>
    <row r="16" spans="1:103" ht="64.5" customHeight="1" x14ac:dyDescent="0.2">
      <c r="A16" s="603"/>
      <c r="B16" s="610" t="s">
        <v>275</v>
      </c>
      <c r="C16" s="611"/>
      <c r="D16" s="611"/>
      <c r="E16" s="611"/>
      <c r="F16" s="611"/>
      <c r="G16" s="612"/>
      <c r="H16" s="360"/>
      <c r="I16" s="361"/>
      <c r="J16" s="361"/>
      <c r="K16" s="361"/>
      <c r="L16" s="361"/>
      <c r="M16" s="350"/>
      <c r="N16" s="361"/>
    </row>
    <row r="17" spans="1:14" ht="34.9" customHeight="1" thickBot="1" x14ac:dyDescent="0.25">
      <c r="A17" s="603"/>
      <c r="B17" s="598" t="s">
        <v>324</v>
      </c>
      <c r="C17" s="599"/>
      <c r="D17" s="599"/>
      <c r="E17" s="599"/>
      <c r="F17" s="599"/>
      <c r="G17" s="600"/>
      <c r="H17" s="351"/>
      <c r="I17" s="362"/>
      <c r="J17" s="362"/>
      <c r="K17" s="338"/>
      <c r="L17" s="338"/>
      <c r="M17" s="338"/>
      <c r="N17" s="338"/>
    </row>
    <row r="18" spans="1:14" ht="15.75" x14ac:dyDescent="0.2">
      <c r="A18" s="390" t="s">
        <v>76</v>
      </c>
      <c r="B18" s="383"/>
      <c r="C18" s="362"/>
      <c r="D18" s="362"/>
      <c r="E18" s="362"/>
      <c r="F18" s="362"/>
      <c r="G18" s="362"/>
      <c r="H18" s="362"/>
      <c r="I18" s="362"/>
      <c r="J18" s="362"/>
      <c r="K18" s="338"/>
      <c r="L18" s="338"/>
      <c r="M18" s="338"/>
      <c r="N18" s="338"/>
    </row>
    <row r="19" spans="1:14" ht="15.75" x14ac:dyDescent="0.2">
      <c r="A19" s="390" t="s">
        <v>76</v>
      </c>
      <c r="B19" s="384"/>
      <c r="C19" s="362"/>
      <c r="D19" s="362"/>
      <c r="E19" s="362"/>
      <c r="F19" s="362"/>
      <c r="G19" s="362"/>
      <c r="H19" s="362"/>
      <c r="I19" s="362"/>
      <c r="J19" s="362"/>
      <c r="K19" s="338"/>
      <c r="L19" s="338"/>
      <c r="M19" s="338"/>
      <c r="N19" s="338"/>
    </row>
    <row r="20" spans="1:14" ht="20.25" x14ac:dyDescent="0.3">
      <c r="A20" s="350" t="s">
        <v>276</v>
      </c>
      <c r="B20" s="385"/>
      <c r="C20" s="363"/>
      <c r="D20" s="364"/>
      <c r="E20" s="364"/>
      <c r="F20" s="364"/>
      <c r="G20" s="364"/>
      <c r="H20" s="365"/>
      <c r="I20" s="365"/>
      <c r="J20" s="365"/>
      <c r="K20" s="365"/>
      <c r="L20" s="365"/>
      <c r="M20" s="365"/>
      <c r="N20" s="365"/>
    </row>
    <row r="21" spans="1:14" ht="18.75" thickBot="1" x14ac:dyDescent="0.3">
      <c r="A21" s="366" t="s">
        <v>277</v>
      </c>
      <c r="B21" s="386"/>
      <c r="C21" s="366"/>
      <c r="D21" s="367"/>
      <c r="E21" s="367"/>
      <c r="F21" s="367"/>
      <c r="G21" s="367"/>
      <c r="H21" s="368"/>
      <c r="I21" s="368"/>
      <c r="J21" s="368"/>
      <c r="K21" s="368"/>
      <c r="L21" s="368"/>
      <c r="M21" s="368"/>
      <c r="N21" s="368"/>
    </row>
    <row r="22" spans="1:14" ht="46.15" customHeight="1" thickBot="1" x14ac:dyDescent="0.3">
      <c r="A22" s="369"/>
      <c r="B22" s="387"/>
      <c r="C22" s="370"/>
      <c r="D22" s="371"/>
      <c r="E22" s="372" t="s">
        <v>278</v>
      </c>
      <c r="F22" s="373"/>
      <c r="H22" s="601" t="s">
        <v>328</v>
      </c>
      <c r="I22" s="602"/>
      <c r="J22" s="602"/>
      <c r="K22" s="602"/>
      <c r="L22" s="602"/>
      <c r="M22" s="602"/>
      <c r="N22" s="338"/>
    </row>
    <row r="23" spans="1:14" ht="46.15" customHeight="1" thickBot="1" x14ac:dyDescent="0.25">
      <c r="A23" s="451" t="s">
        <v>279</v>
      </c>
      <c r="B23" s="388" t="s">
        <v>280</v>
      </c>
      <c r="C23" s="374" t="s">
        <v>281</v>
      </c>
      <c r="D23" s="448" t="s">
        <v>282</v>
      </c>
      <c r="E23" s="375" t="s">
        <v>283</v>
      </c>
      <c r="F23" s="446" t="s">
        <v>330</v>
      </c>
      <c r="G23" s="337"/>
      <c r="H23" s="337"/>
      <c r="I23" s="337"/>
      <c r="J23" s="337"/>
      <c r="K23" s="337"/>
      <c r="L23" s="338"/>
    </row>
    <row r="24" spans="1:14" ht="15" x14ac:dyDescent="0.2">
      <c r="A24" s="378">
        <v>1</v>
      </c>
      <c r="B24" s="450" t="s">
        <v>284</v>
      </c>
      <c r="C24" s="376" t="s">
        <v>211</v>
      </c>
      <c r="D24" s="392">
        <v>1</v>
      </c>
      <c r="E24" s="377"/>
      <c r="F24" s="380"/>
      <c r="G24" s="337"/>
      <c r="H24" s="337"/>
      <c r="I24" s="337"/>
      <c r="J24" s="337"/>
      <c r="K24" s="337"/>
      <c r="L24" s="338"/>
    </row>
    <row r="25" spans="1:14" ht="15" x14ac:dyDescent="0.2">
      <c r="A25" s="378">
        <v>2</v>
      </c>
      <c r="B25" s="389" t="s">
        <v>285</v>
      </c>
      <c r="C25" s="379" t="s">
        <v>286</v>
      </c>
      <c r="D25" s="427">
        <v>0</v>
      </c>
      <c r="E25" s="447"/>
      <c r="F25" s="380"/>
      <c r="G25" s="362"/>
      <c r="H25" s="362"/>
      <c r="I25" s="338"/>
      <c r="J25" s="338"/>
      <c r="K25" s="338"/>
      <c r="L25" s="338"/>
    </row>
    <row r="26" spans="1:14" ht="15" x14ac:dyDescent="0.2">
      <c r="A26" s="378">
        <v>3</v>
      </c>
      <c r="B26" s="389" t="s">
        <v>287</v>
      </c>
      <c r="C26" s="379" t="s">
        <v>288</v>
      </c>
      <c r="D26" s="427">
        <v>0</v>
      </c>
      <c r="E26" s="447"/>
      <c r="F26" s="380"/>
      <c r="G26" s="362"/>
      <c r="H26" s="362"/>
      <c r="I26" s="338"/>
      <c r="J26" s="338"/>
      <c r="K26" s="338"/>
      <c r="L26" s="338"/>
    </row>
    <row r="27" spans="1:14" ht="15" x14ac:dyDescent="0.2">
      <c r="A27" s="378">
        <v>4</v>
      </c>
      <c r="B27" s="389" t="s">
        <v>289</v>
      </c>
      <c r="C27" s="379" t="s">
        <v>290</v>
      </c>
      <c r="D27" s="427">
        <v>0</v>
      </c>
      <c r="E27" s="447"/>
      <c r="F27" s="380"/>
      <c r="G27" s="362"/>
      <c r="H27" s="362"/>
      <c r="I27" s="338"/>
      <c r="J27" s="338"/>
      <c r="K27" s="338"/>
      <c r="L27" s="338"/>
    </row>
    <row r="28" spans="1:14" ht="15" x14ac:dyDescent="0.2">
      <c r="A28" s="378">
        <v>5</v>
      </c>
      <c r="B28" s="389" t="s">
        <v>291</v>
      </c>
      <c r="C28" s="379" t="s">
        <v>292</v>
      </c>
      <c r="D28" s="427">
        <v>0</v>
      </c>
      <c r="E28" s="447"/>
      <c r="F28" s="380"/>
      <c r="G28" s="362"/>
      <c r="H28" s="362"/>
      <c r="I28" s="338"/>
      <c r="J28" s="338"/>
      <c r="K28" s="338"/>
      <c r="L28" s="338"/>
    </row>
    <row r="29" spans="1:14" ht="15" x14ac:dyDescent="0.2">
      <c r="A29" s="378">
        <v>6</v>
      </c>
      <c r="B29" s="389" t="s">
        <v>293</v>
      </c>
      <c r="C29" s="379" t="s">
        <v>294</v>
      </c>
      <c r="D29" s="427">
        <v>0</v>
      </c>
      <c r="E29" s="447"/>
      <c r="F29" s="380"/>
      <c r="G29" s="362"/>
      <c r="H29" s="362"/>
      <c r="I29" s="338"/>
      <c r="J29" s="338"/>
      <c r="K29" s="338"/>
      <c r="L29" s="338"/>
    </row>
    <row r="30" spans="1:14" ht="15" x14ac:dyDescent="0.2">
      <c r="A30" s="378">
        <v>7</v>
      </c>
      <c r="B30" s="389" t="s">
        <v>295</v>
      </c>
      <c r="C30" s="379" t="s">
        <v>296</v>
      </c>
      <c r="D30" s="427">
        <v>0</v>
      </c>
      <c r="E30" s="447"/>
      <c r="F30" s="380"/>
      <c r="G30" s="362"/>
      <c r="H30" s="362"/>
      <c r="I30" s="338"/>
      <c r="J30" s="338"/>
      <c r="K30" s="338"/>
      <c r="L30" s="338"/>
    </row>
    <row r="31" spans="1:14" ht="15" x14ac:dyDescent="0.2">
      <c r="A31" s="378">
        <v>8</v>
      </c>
      <c r="B31" s="389" t="s">
        <v>297</v>
      </c>
      <c r="C31" s="379" t="s">
        <v>298</v>
      </c>
      <c r="D31" s="427">
        <v>0</v>
      </c>
      <c r="E31" s="447"/>
      <c r="F31" s="380"/>
      <c r="G31" s="362"/>
      <c r="H31" s="362"/>
      <c r="I31" s="338"/>
      <c r="J31" s="338"/>
      <c r="K31" s="338"/>
      <c r="L31" s="338"/>
    </row>
    <row r="32" spans="1:14" ht="15" x14ac:dyDescent="0.2">
      <c r="A32" s="378">
        <v>9</v>
      </c>
      <c r="B32" s="389" t="s">
        <v>299</v>
      </c>
      <c r="C32" s="379" t="s">
        <v>300</v>
      </c>
      <c r="D32" s="427">
        <v>0</v>
      </c>
      <c r="E32" s="447"/>
      <c r="F32" s="380"/>
      <c r="G32" s="362"/>
      <c r="H32" s="362"/>
    </row>
    <row r="33" spans="1:10" ht="15" x14ac:dyDescent="0.2">
      <c r="A33" s="378">
        <v>10</v>
      </c>
      <c r="B33" s="389" t="s">
        <v>301</v>
      </c>
      <c r="C33" s="379" t="s">
        <v>302</v>
      </c>
      <c r="D33" s="427">
        <v>0</v>
      </c>
      <c r="E33" s="447"/>
      <c r="F33" s="380"/>
      <c r="G33" s="362"/>
      <c r="H33" s="362"/>
    </row>
    <row r="34" spans="1:10" ht="15" x14ac:dyDescent="0.2">
      <c r="A34" s="378">
        <v>11</v>
      </c>
      <c r="B34" s="389" t="s">
        <v>303</v>
      </c>
      <c r="C34" s="379" t="s">
        <v>304</v>
      </c>
      <c r="D34" s="427">
        <v>0</v>
      </c>
      <c r="E34" s="447"/>
      <c r="F34" s="380"/>
      <c r="G34" s="362"/>
      <c r="H34" s="362"/>
    </row>
    <row r="35" spans="1:10" ht="15" x14ac:dyDescent="0.2">
      <c r="A35" s="378">
        <v>12</v>
      </c>
      <c r="B35" s="389" t="s">
        <v>305</v>
      </c>
      <c r="C35" s="379" t="s">
        <v>306</v>
      </c>
      <c r="D35" s="427">
        <v>0</v>
      </c>
      <c r="E35" s="447"/>
      <c r="F35" s="380"/>
      <c r="G35" s="362"/>
      <c r="H35" s="362"/>
    </row>
    <row r="36" spans="1:10" ht="15" x14ac:dyDescent="0.2">
      <c r="A36" s="378">
        <v>13</v>
      </c>
      <c r="B36" s="389" t="s">
        <v>307</v>
      </c>
      <c r="C36" s="379" t="s">
        <v>308</v>
      </c>
      <c r="D36" s="427">
        <v>0</v>
      </c>
      <c r="E36" s="447"/>
      <c r="F36" s="380"/>
      <c r="G36" s="362"/>
      <c r="H36" s="362"/>
    </row>
    <row r="37" spans="1:10" ht="15" x14ac:dyDescent="0.2">
      <c r="A37" s="378">
        <v>14</v>
      </c>
      <c r="B37" s="389" t="s">
        <v>309</v>
      </c>
      <c r="C37" s="379" t="s">
        <v>270</v>
      </c>
      <c r="D37" s="427">
        <v>0</v>
      </c>
      <c r="E37" s="447"/>
      <c r="F37" s="380"/>
      <c r="G37" s="362"/>
      <c r="H37" s="362"/>
    </row>
    <row r="38" spans="1:10" ht="15.75" x14ac:dyDescent="0.25">
      <c r="A38" s="338"/>
      <c r="B38" s="391"/>
      <c r="C38" s="362"/>
      <c r="D38" s="362"/>
      <c r="E38" s="381"/>
      <c r="F38" s="381"/>
      <c r="G38" s="381"/>
      <c r="H38" s="381"/>
    </row>
    <row r="39" spans="1:10" x14ac:dyDescent="0.2">
      <c r="A39" s="338"/>
      <c r="B39" s="338"/>
      <c r="C39" s="338"/>
      <c r="D39" s="338"/>
      <c r="E39" s="338"/>
      <c r="F39" s="338"/>
      <c r="G39" s="338"/>
      <c r="H39" s="338"/>
      <c r="I39" s="338"/>
      <c r="J39" s="338"/>
    </row>
  </sheetData>
  <mergeCells count="21">
    <mergeCell ref="O10:T10"/>
    <mergeCell ref="B11:G11"/>
    <mergeCell ref="B12:G12"/>
    <mergeCell ref="C2:E2"/>
    <mergeCell ref="C1:E1"/>
    <mergeCell ref="C3:E3"/>
    <mergeCell ref="C4:E4"/>
    <mergeCell ref="A1:B1"/>
    <mergeCell ref="A2:B2"/>
    <mergeCell ref="A3:B3"/>
    <mergeCell ref="A4:B4"/>
    <mergeCell ref="B9:G9"/>
    <mergeCell ref="A10:A12"/>
    <mergeCell ref="B10:G10"/>
    <mergeCell ref="B17:G17"/>
    <mergeCell ref="H22:M22"/>
    <mergeCell ref="A15:A17"/>
    <mergeCell ref="B13:G13"/>
    <mergeCell ref="B14:G14"/>
    <mergeCell ref="B15:G15"/>
    <mergeCell ref="B16:G16"/>
  </mergeCells>
  <hyperlinks>
    <hyperlink ref="B11" r:id="rId1" display="WWW.resbank.co.za" xr:uid="{00000000-0004-0000-0B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Read Me</vt:lpstr>
      <vt:lpstr>Tender Cover Sheet</vt:lpstr>
      <vt:lpstr>5.1.0 Preamble</vt:lpstr>
      <vt:lpstr>5.1.1 Price Table 1-3</vt:lpstr>
      <vt:lpstr>5.1.2 CPA Formulae</vt:lpstr>
      <vt:lpstr>5.1.3 Summary</vt:lpstr>
      <vt:lpstr>5.1.4 PS5</vt:lpstr>
      <vt:lpstr>5.1.4 Exchange Rates</vt:lpstr>
      <vt:lpstr>'5.1.2 CPA Formulae'!Print_Area</vt:lpstr>
      <vt:lpstr>'5.1.3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MCW</dc:creator>
  <cp:lastModifiedBy>Godfrey Radzelani</cp:lastModifiedBy>
  <cp:lastPrinted>2019-04-03T07:55:04Z</cp:lastPrinted>
  <dcterms:created xsi:type="dcterms:W3CDTF">2006-05-06T13:44:49Z</dcterms:created>
  <dcterms:modified xsi:type="dcterms:W3CDTF">2022-11-22T14:14:50Z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17a35c-9c67-4dda-b948-74ee3b80cf57_Enabled">
    <vt:lpwstr>True</vt:lpwstr>
  </property>
  <property fmtid="{D5CDD505-2E9C-101B-9397-08002B2CF9AE}" pid="3" name="MSIP_Label_dd17a35c-9c67-4dda-b948-74ee3b80cf57_SiteId">
    <vt:lpwstr>93aedbdc-cc67-4652-aa12-d250a876ae79</vt:lpwstr>
  </property>
  <property fmtid="{D5CDD505-2E9C-101B-9397-08002B2CF9AE}" pid="4" name="MSIP_Label_dd17a35c-9c67-4dda-b948-74ee3b80cf57_Ref">
    <vt:lpwstr>https://api.informationprotection.azure.com/api/93aedbdc-cc67-4652-aa12-d250a876ae79</vt:lpwstr>
  </property>
  <property fmtid="{D5CDD505-2E9C-101B-9397-08002B2CF9AE}" pid="5" name="MSIP_Label_dd17a35c-9c67-4dda-b948-74ee3b80cf57_SetBy">
    <vt:lpwstr>ThalaNN@eskom.co.za</vt:lpwstr>
  </property>
  <property fmtid="{D5CDD505-2E9C-101B-9397-08002B2CF9AE}" pid="6" name="MSIP_Label_dd17a35c-9c67-4dda-b948-74ee3b80cf57_SetDate">
    <vt:lpwstr>2019-04-09T12:03:04.9590968+02:00</vt:lpwstr>
  </property>
  <property fmtid="{D5CDD505-2E9C-101B-9397-08002B2CF9AE}" pid="7" name="MSIP_Label_dd17a35c-9c67-4dda-b948-74ee3b80cf57_Name">
    <vt:lpwstr>Public</vt:lpwstr>
  </property>
  <property fmtid="{D5CDD505-2E9C-101B-9397-08002B2CF9AE}" pid="8" name="MSIP_Label_dd17a35c-9c67-4dda-b948-74ee3b80cf57_Application">
    <vt:lpwstr>Microsoft Azure Information Protection</vt:lpwstr>
  </property>
  <property fmtid="{D5CDD505-2E9C-101B-9397-08002B2CF9AE}" pid="9" name="MSIP_Label_dd17a35c-9c67-4dda-b948-74ee3b80cf57_Extended_MSFT_Method">
    <vt:lpwstr>Manual</vt:lpwstr>
  </property>
  <property fmtid="{D5CDD505-2E9C-101B-9397-08002B2CF9AE}" pid="10" name="Sensitivity">
    <vt:lpwstr>Public</vt:lpwstr>
  </property>
</Properties>
</file>