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codeName="ThisWorkbook" defaultThemeVersion="124226"/>
  <xr:revisionPtr revIDLastSave="0" documentId="8_{9D98C3CA-E64B-4997-A4E5-B963D8C16EE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cess" sheetId="4" r:id="rId1"/>
    <sheet name="GateKeepers" sheetId="5" r:id="rId2"/>
    <sheet name="Assessment" sheetId="1" r:id="rId3"/>
    <sheet name="DEMO" sheetId="2" r:id="rId4"/>
    <sheet name="Final Scores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9" i="2" l="1"/>
  <c r="K7" i="3" s="1"/>
  <c r="X19" i="2"/>
  <c r="I7" i="3" s="1"/>
  <c r="V19" i="2"/>
  <c r="G7" i="3" s="1"/>
  <c r="T19" i="2"/>
  <c r="E7" i="3" s="1"/>
  <c r="R19" i="2"/>
  <c r="C7" i="3" s="1"/>
  <c r="N17" i="1"/>
  <c r="V17" i="1"/>
  <c r="K6" i="3" s="1"/>
  <c r="T17" i="1"/>
  <c r="I6" i="3" s="1"/>
  <c r="R17" i="1"/>
  <c r="G6" i="3" s="1"/>
  <c r="P17" i="1"/>
  <c r="E6" i="3" s="1"/>
  <c r="C6" i="3" l="1"/>
  <c r="C8" i="3" s="1"/>
  <c r="N19" i="1"/>
  <c r="K8" i="3"/>
  <c r="E8" i="3"/>
  <c r="I8" i="3"/>
  <c r="G8" i="3"/>
  <c r="R22" i="2"/>
</calcChain>
</file>

<file path=xl/sharedStrings.xml><?xml version="1.0" encoding="utf-8"?>
<sst xmlns="http://schemas.openxmlformats.org/spreadsheetml/2006/main" count="163" uniqueCount="102">
  <si>
    <t>Question:</t>
  </si>
  <si>
    <t>Ranking</t>
  </si>
  <si>
    <t>Open ended question</t>
  </si>
  <si>
    <t>Weighting</t>
  </si>
  <si>
    <t>Will the published files be available on other servers or parties outside of Eskom?</t>
  </si>
  <si>
    <t>Can software open STMX files?</t>
  </si>
  <si>
    <t>rk: 5 - highest</t>
  </si>
  <si>
    <t>Plug and play - no rebuilding required of interface nor model</t>
  </si>
  <si>
    <t>Interfaces and model needs to be rebuilt</t>
  </si>
  <si>
    <t>Parts of the model needs to be rebuilt</t>
  </si>
  <si>
    <t>Parts of the interface are not working as in the original simulation</t>
  </si>
  <si>
    <t>Interface does not require rebuilding, yet a conversion of the simulation is required before it can be used</t>
  </si>
  <si>
    <t>The GUI does not contain the same input devices as in the original simulations</t>
  </si>
  <si>
    <t>The same GUI is seen on the software player, as in the original simulation</t>
  </si>
  <si>
    <t>The GUI can represent 80% of the same interface elements of the simulation</t>
  </si>
  <si>
    <t>The GUI can represent the same elements as in the original simulation, yet the appearences are slightly different</t>
  </si>
  <si>
    <t>Some interface functionality of the GUI remains, however, more than 30% of the functions are lost</t>
  </si>
  <si>
    <t>Cannot export or import data into the model via excel</t>
  </si>
  <si>
    <t>Can both export data into a CSV file and import data from an Excel/CSV file</t>
  </si>
  <si>
    <t>Can export data to Excel yet does not allow the importing of data from Excel</t>
  </si>
  <si>
    <t>Has the capability to perform both import and export, however, this function requires some reconstruction of the model</t>
  </si>
  <si>
    <t>Allows the copying of data from tables in the simulation interface into Excel</t>
  </si>
  <si>
    <t>The installation process of the software requires expert knowledge/large time and only allows the use of one model</t>
  </si>
  <si>
    <t>The installation process is simple/quick and can run any number of STMX Simulations</t>
  </si>
  <si>
    <t>One license allows the user to run atleast 3 different STMX simulations and simple to install</t>
  </si>
  <si>
    <t xml:space="preserve">One license allows atleast 10 STMX simulations and program is quick/simple to install. </t>
  </si>
  <si>
    <t>Only one simulation can be run with the software license (per user) however the installation is fast and simple.</t>
  </si>
  <si>
    <t>How much rework is required for the simulation interface to work as the original?</t>
  </si>
  <si>
    <t>How much of the Graphical User Interface objects appear the same with the same functionality compared to the original?</t>
  </si>
  <si>
    <t>What are the data exporting and importing capabilities wrt CSV files?</t>
  </si>
  <si>
    <t>Steps:</t>
  </si>
  <si>
    <t>How easy is the program to install and how many simulations can one license open?</t>
  </si>
  <si>
    <t xml:space="preserve">1) Supply the software company with a test simulation which has an interface and developed by the Eskom Business </t>
  </si>
  <si>
    <t>2) Live demonstration of installing the software on a new computer/device</t>
  </si>
  <si>
    <t>3) Live demonstration of how the program opens the supplied file</t>
  </si>
  <si>
    <t>4) Live demonstration of using the opened simulation's interface</t>
  </si>
  <si>
    <t>5) Live demonstration of running a scenario using the opened simulation's interface</t>
  </si>
  <si>
    <t>#</t>
  </si>
  <si>
    <t>RFP Assessment Process</t>
  </si>
  <si>
    <t>Step 1</t>
  </si>
  <si>
    <t>Gatekeepers</t>
  </si>
  <si>
    <t>Step 2</t>
  </si>
  <si>
    <t>Business and Group IT Assessment :</t>
  </si>
  <si>
    <t>(Business Score 70%)</t>
  </si>
  <si>
    <t xml:space="preserve"> </t>
  </si>
  <si>
    <t>(Group IT Score 30%)</t>
  </si>
  <si>
    <t>Vendor threshold is 70% achieved in Step 2 to proceed to step 3</t>
  </si>
  <si>
    <t>Step 3</t>
  </si>
  <si>
    <t>Demonstrations of products</t>
  </si>
  <si>
    <t>Step 4</t>
  </si>
  <si>
    <t>Final score is made up 60% RFP response score and 40% product demonstration score</t>
  </si>
  <si>
    <t>Step 5</t>
  </si>
  <si>
    <t>Rank products and compile report</t>
  </si>
  <si>
    <t>#1</t>
  </si>
  <si>
    <t>#2</t>
  </si>
  <si>
    <t>#3</t>
  </si>
  <si>
    <t>#4</t>
  </si>
  <si>
    <t>#5</t>
  </si>
  <si>
    <t>Comment</t>
  </si>
  <si>
    <t>Name of #1</t>
  </si>
  <si>
    <t>Name of #2</t>
  </si>
  <si>
    <t>Name of #3</t>
  </si>
  <si>
    <t>Name of #4</t>
  </si>
  <si>
    <t>Name of #5</t>
  </si>
  <si>
    <t>Final Score</t>
  </si>
  <si>
    <t>Final Scores</t>
  </si>
  <si>
    <t>Score (1-5)</t>
  </si>
  <si>
    <t>Highest Score</t>
  </si>
  <si>
    <t>Does your software perform the following:</t>
  </si>
  <si>
    <t>Yes (provide a reference to your response)</t>
  </si>
  <si>
    <t>To Continue answer should be:</t>
  </si>
  <si>
    <t>No</t>
  </si>
  <si>
    <t>Rate steps:</t>
  </si>
  <si>
    <t>Evaluator Name:</t>
  </si>
  <si>
    <t>Assessment</t>
  </si>
  <si>
    <t>Demo</t>
  </si>
  <si>
    <t>Scores</t>
  </si>
  <si>
    <t>Criteria</t>
  </si>
  <si>
    <t>Business Reviewers:</t>
  </si>
  <si>
    <t>1) Nalini Sooknanan Pillay</t>
  </si>
  <si>
    <t>2) Corne du Plooy</t>
  </si>
  <si>
    <t>3) Khabeer Tayob</t>
  </si>
  <si>
    <t>No and the reference to their submission</t>
  </si>
  <si>
    <t>Yes and provide proof of their submission</t>
  </si>
  <si>
    <t>Current Eskom simulations are constructed in iSee Stella Architect. What rework is required for the simulation interface to work as the original simulation (provided by Eskom)?</t>
  </si>
  <si>
    <t>What in the Graphical User Interface  appears to have a different functionality compared to the original simulation's interface?</t>
  </si>
  <si>
    <t>Please detail your installation and operation process for the software with and what limitations exist on the licensing?
(Ex. Number of simulations per license, or number of users per license)</t>
  </si>
  <si>
    <t>What are you looking for?</t>
  </si>
  <si>
    <t>Many steps to install and expert knowledge needed</t>
  </si>
  <si>
    <t>Steps are relative easy to follow yet might be forgotten if not used often</t>
  </si>
  <si>
    <t>Steps are self-explanatory and quick to install</t>
  </si>
  <si>
    <t>Plug and Play (one or two clicks to open file)</t>
  </si>
  <si>
    <t>Need to go into the software and then select the file to run</t>
  </si>
  <si>
    <t>Special or complicated process of opening or reading the original simulation</t>
  </si>
  <si>
    <t>Interface elements are there but some not working in the interface</t>
  </si>
  <si>
    <t>Interface elements are all working yet their appearances are different</t>
  </si>
  <si>
    <t>Interface appears exactly the same as the original</t>
  </si>
  <si>
    <t>Simulation is running but produces different results to the original</t>
  </si>
  <si>
    <t>Simulation produces similar results yet has bugs present (like running slowly, sometimes crashes or gives division by zero errors)</t>
  </si>
  <si>
    <t>The simulation produces the same results as the original simulation, with the same appearance and functions</t>
  </si>
  <si>
    <t>Corne</t>
  </si>
  <si>
    <t>Does  the software allow access to model development?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</si>
</sst>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8"/>
      <color theme="1"/>
      <name val="Calibri"/>
      <family val="2"/>
      <scheme val="minor"/>
    </font>
    <font>
      <u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9" fontId="0" fillId="0" borderId="0" xfId="0" applyNumberFormat="1"/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/>
    <xf numFmtId="9" fontId="2" fillId="0" borderId="0" xfId="0" applyNumberFormat="1" applyFont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14" xfId="0" applyBorder="1"/>
    <xf numFmtId="0" fontId="0" fillId="0" borderId="20" xfId="0" applyBorder="1"/>
    <xf numFmtId="0" fontId="0" fillId="0" borderId="11" xfId="0" applyBorder="1"/>
    <xf numFmtId="0" fontId="0" fillId="0" borderId="7" xfId="0" applyBorder="1"/>
    <xf numFmtId="0" fontId="0" fillId="0" borderId="12" xfId="0" applyBorder="1"/>
    <xf numFmtId="0" fontId="0" fillId="0" borderId="21" xfId="0" applyBorder="1"/>
    <xf numFmtId="0" fontId="0" fillId="0" borderId="13" xfId="0" applyBorder="1"/>
    <xf numFmtId="0" fontId="0" fillId="0" borderId="22" xfId="0" applyBorder="1"/>
    <xf numFmtId="0" fontId="0" fillId="0" borderId="23" xfId="0" applyBorder="1"/>
    <xf numFmtId="0" fontId="0" fillId="0" borderId="10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5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19" xfId="0" applyBorder="1"/>
    <xf numFmtId="0" fontId="0" fillId="0" borderId="34" xfId="0" applyBorder="1"/>
    <xf numFmtId="0" fontId="0" fillId="0" borderId="35" xfId="0" applyBorder="1"/>
    <xf numFmtId="0" fontId="3" fillId="0" borderId="1" xfId="0" applyFont="1" applyBorder="1"/>
    <xf numFmtId="0" fontId="4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9" fontId="0" fillId="0" borderId="1" xfId="0" applyNumberFormat="1" applyBorder="1"/>
    <xf numFmtId="0" fontId="0" fillId="0" borderId="24" xfId="0" applyBorder="1" applyAlignment="1">
      <alignment wrapText="1"/>
    </xf>
    <xf numFmtId="0" fontId="0" fillId="0" borderId="21" xfId="0" applyBorder="1" applyAlignment="1">
      <alignment wrapText="1"/>
    </xf>
    <xf numFmtId="9" fontId="0" fillId="0" borderId="39" xfId="1" applyFont="1" applyBorder="1"/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C16"/>
  <sheetViews>
    <sheetView tabSelected="1" zoomScale="160" zoomScaleNormal="160" workbookViewId="0">
      <selection activeCell="B11" sqref="B11"/>
    </sheetView>
  </sheetViews>
  <sheetFormatPr defaultRowHeight="14.5" x14ac:dyDescent="0.35"/>
  <cols>
    <col min="1" max="1" width="7" bestFit="1" customWidth="1"/>
    <col min="2" max="2" width="87.7265625" customWidth="1"/>
  </cols>
  <sheetData>
    <row r="1" spans="1:3" ht="18" x14ac:dyDescent="0.4">
      <c r="A1" s="59" t="s">
        <v>38</v>
      </c>
      <c r="B1" s="60"/>
      <c r="C1" s="5"/>
    </row>
    <row r="2" spans="1:3" x14ac:dyDescent="0.35">
      <c r="A2" s="6" t="s">
        <v>39</v>
      </c>
      <c r="B2" s="7" t="s">
        <v>40</v>
      </c>
      <c r="C2" s="5"/>
    </row>
    <row r="3" spans="1:3" x14ac:dyDescent="0.35">
      <c r="A3" s="6" t="s">
        <v>41</v>
      </c>
      <c r="B3" s="8" t="s">
        <v>42</v>
      </c>
      <c r="C3" s="5"/>
    </row>
    <row r="4" spans="1:3" x14ac:dyDescent="0.35">
      <c r="A4" s="9"/>
      <c r="B4" s="8" t="s">
        <v>43</v>
      </c>
      <c r="C4" s="10" t="s">
        <v>44</v>
      </c>
    </row>
    <row r="5" spans="1:3" x14ac:dyDescent="0.35">
      <c r="A5" s="9"/>
      <c r="B5" s="8" t="s">
        <v>45</v>
      </c>
      <c r="C5" s="10" t="s">
        <v>44</v>
      </c>
    </row>
    <row r="6" spans="1:3" x14ac:dyDescent="0.35">
      <c r="A6" s="11"/>
      <c r="B6" s="8" t="s">
        <v>46</v>
      </c>
      <c r="C6" s="5"/>
    </row>
    <row r="7" spans="1:3" x14ac:dyDescent="0.35">
      <c r="A7" s="11" t="s">
        <v>47</v>
      </c>
      <c r="B7" s="7" t="s">
        <v>48</v>
      </c>
      <c r="C7" s="5"/>
    </row>
    <row r="8" spans="1:3" x14ac:dyDescent="0.35">
      <c r="A8" s="12" t="s">
        <v>49</v>
      </c>
      <c r="B8" s="7" t="s">
        <v>50</v>
      </c>
      <c r="C8" s="5"/>
    </row>
    <row r="9" spans="1:3" ht="15" thickBot="1" x14ac:dyDescent="0.4">
      <c r="A9" s="13" t="s">
        <v>51</v>
      </c>
      <c r="B9" s="14" t="s">
        <v>52</v>
      </c>
      <c r="C9" s="5"/>
    </row>
    <row r="10" spans="1:3" x14ac:dyDescent="0.35">
      <c r="A10" s="5"/>
      <c r="B10" s="15"/>
      <c r="C10" s="5"/>
    </row>
    <row r="11" spans="1:3" x14ac:dyDescent="0.35">
      <c r="A11" s="5"/>
      <c r="B11" s="15"/>
      <c r="C11" s="5"/>
    </row>
    <row r="12" spans="1:3" x14ac:dyDescent="0.35">
      <c r="A12" s="5"/>
      <c r="B12" s="15"/>
      <c r="C12" s="5"/>
    </row>
    <row r="13" spans="1:3" x14ac:dyDescent="0.35">
      <c r="A13" s="5"/>
      <c r="B13" s="52" t="s">
        <v>78</v>
      </c>
      <c r="C13" s="5"/>
    </row>
    <row r="14" spans="1:3" x14ac:dyDescent="0.35">
      <c r="A14" s="5"/>
      <c r="B14" s="15" t="s">
        <v>79</v>
      </c>
      <c r="C14" s="5"/>
    </row>
    <row r="15" spans="1:3" x14ac:dyDescent="0.35">
      <c r="B15" s="15" t="s">
        <v>80</v>
      </c>
    </row>
    <row r="16" spans="1:3" x14ac:dyDescent="0.35">
      <c r="B16" s="15" t="s">
        <v>81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B4:F7"/>
  <sheetViews>
    <sheetView workbookViewId="0">
      <selection activeCell="D12" sqref="D12"/>
    </sheetView>
  </sheetViews>
  <sheetFormatPr defaultRowHeight="14.5" x14ac:dyDescent="0.35"/>
  <cols>
    <col min="1" max="1" width="8.1796875" customWidth="1"/>
    <col min="2" max="2" width="62.453125" bestFit="1" customWidth="1"/>
    <col min="3" max="3" width="14.7265625" bestFit="1" customWidth="1"/>
    <col min="4" max="4" width="62.1796875" bestFit="1" customWidth="1"/>
    <col min="6" max="6" width="38.7265625" bestFit="1" customWidth="1"/>
  </cols>
  <sheetData>
    <row r="4" spans="2:6" ht="23.5" x14ac:dyDescent="0.55000000000000004">
      <c r="B4" s="51" t="s">
        <v>68</v>
      </c>
      <c r="C4" s="51" t="s">
        <v>71</v>
      </c>
      <c r="D4" s="51" t="s">
        <v>69</v>
      </c>
      <c r="F4" s="1" t="s">
        <v>70</v>
      </c>
    </row>
    <row r="5" spans="2:6" ht="60" customHeight="1" x14ac:dyDescent="0.35">
      <c r="B5" s="19" t="s">
        <v>5</v>
      </c>
      <c r="C5" s="58"/>
      <c r="D5" s="58"/>
      <c r="F5" s="1" t="s">
        <v>83</v>
      </c>
    </row>
    <row r="6" spans="2:6" ht="60" customHeight="1" x14ac:dyDescent="0.35">
      <c r="B6" s="53" t="s">
        <v>4</v>
      </c>
      <c r="C6" s="58"/>
      <c r="D6" s="58"/>
      <c r="F6" s="1" t="s">
        <v>82</v>
      </c>
    </row>
    <row r="7" spans="2:6" ht="63" customHeight="1" x14ac:dyDescent="0.35">
      <c r="B7" s="1" t="s">
        <v>101</v>
      </c>
      <c r="C7" s="1"/>
      <c r="D7" s="1"/>
      <c r="F7" s="1" t="s">
        <v>82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8:W19"/>
  <sheetViews>
    <sheetView showGridLines="0" topLeftCell="E1" zoomScale="85" zoomScaleNormal="85" workbookViewId="0">
      <selection activeCell="Q13" sqref="Q13"/>
    </sheetView>
  </sheetViews>
  <sheetFormatPr defaultRowHeight="14.5" x14ac:dyDescent="0.35"/>
  <cols>
    <col min="2" max="2" width="31.453125" bestFit="1" customWidth="1"/>
    <col min="3" max="3" width="19.1796875" customWidth="1"/>
    <col min="4" max="4" width="3.54296875" customWidth="1"/>
    <col min="5" max="6" width="20.26953125" customWidth="1"/>
    <col min="7" max="7" width="22.1796875" bestFit="1" customWidth="1"/>
    <col min="8" max="10" width="20.26953125" customWidth="1"/>
    <col min="11" max="11" width="2.26953125" bestFit="1" customWidth="1"/>
    <col min="12" max="12" width="23.7265625" bestFit="1" customWidth="1"/>
    <col min="13" max="13" width="13.7265625" bestFit="1" customWidth="1"/>
    <col min="14" max="14" width="16.26953125" bestFit="1" customWidth="1"/>
    <col min="15" max="15" width="26.54296875" customWidth="1"/>
    <col min="16" max="16" width="10.54296875" bestFit="1" customWidth="1"/>
    <col min="17" max="17" width="21.81640625" customWidth="1"/>
    <col min="18" max="18" width="10.54296875" bestFit="1" customWidth="1"/>
    <col min="19" max="19" width="21.81640625" customWidth="1"/>
    <col min="20" max="20" width="10.54296875" bestFit="1" customWidth="1"/>
    <col min="21" max="21" width="21.81640625" customWidth="1"/>
    <col min="22" max="22" width="10.54296875" bestFit="1" customWidth="1"/>
    <col min="23" max="23" width="21.81640625" customWidth="1"/>
    <col min="24" max="24" width="9.7265625" bestFit="1" customWidth="1"/>
  </cols>
  <sheetData>
    <row r="8" spans="1:23" ht="15" thickBot="1" x14ac:dyDescent="0.4">
      <c r="N8" s="20" t="s">
        <v>73</v>
      </c>
    </row>
    <row r="9" spans="1:23" x14ac:dyDescent="0.35">
      <c r="E9" s="61" t="s">
        <v>1</v>
      </c>
      <c r="F9" s="61"/>
      <c r="G9" s="61"/>
      <c r="H9" s="61"/>
      <c r="I9" s="61"/>
      <c r="J9" s="16"/>
      <c r="K9" s="16"/>
      <c r="L9" s="16"/>
      <c r="N9" s="62" t="s">
        <v>59</v>
      </c>
      <c r="O9" s="63"/>
      <c r="P9" s="63" t="s">
        <v>60</v>
      </c>
      <c r="Q9" s="63"/>
      <c r="R9" s="63" t="s">
        <v>61</v>
      </c>
      <c r="S9" s="63"/>
      <c r="T9" s="63" t="s">
        <v>62</v>
      </c>
      <c r="U9" s="63"/>
      <c r="V9" s="63" t="s">
        <v>63</v>
      </c>
      <c r="W9" s="67"/>
    </row>
    <row r="10" spans="1:23" x14ac:dyDescent="0.35">
      <c r="A10" s="1"/>
      <c r="B10" s="1" t="s">
        <v>0</v>
      </c>
      <c r="C10" s="1" t="s">
        <v>6</v>
      </c>
      <c r="E10" s="1">
        <v>1</v>
      </c>
      <c r="F10" s="1">
        <v>2</v>
      </c>
      <c r="G10" s="1">
        <v>3</v>
      </c>
      <c r="H10" s="1">
        <v>4</v>
      </c>
      <c r="I10" s="1">
        <v>5</v>
      </c>
      <c r="J10" s="17"/>
      <c r="K10" s="17"/>
      <c r="L10" s="17"/>
      <c r="N10" s="41" t="s">
        <v>53</v>
      </c>
      <c r="O10" s="4" t="s">
        <v>100</v>
      </c>
      <c r="P10" s="4" t="s">
        <v>54</v>
      </c>
      <c r="Q10" s="4"/>
      <c r="R10" s="4" t="s">
        <v>55</v>
      </c>
      <c r="S10" s="4"/>
      <c r="T10" s="4" t="s">
        <v>56</v>
      </c>
      <c r="U10" s="4"/>
      <c r="V10" s="4" t="s">
        <v>57</v>
      </c>
      <c r="W10" s="23"/>
    </row>
    <row r="11" spans="1:23" ht="15" thickBot="1" x14ac:dyDescent="0.4">
      <c r="A11" s="1"/>
      <c r="B11" s="1" t="s">
        <v>2</v>
      </c>
      <c r="C11" s="1" t="s">
        <v>3</v>
      </c>
      <c r="E11" s="1"/>
      <c r="F11" s="1"/>
      <c r="G11" s="1"/>
      <c r="H11" s="1"/>
      <c r="I11" s="1"/>
      <c r="J11" s="17"/>
      <c r="K11" s="1"/>
      <c r="L11" s="1" t="s">
        <v>2</v>
      </c>
      <c r="N11" s="24" t="s">
        <v>66</v>
      </c>
      <c r="O11" s="25" t="s">
        <v>58</v>
      </c>
      <c r="P11" s="25" t="s">
        <v>66</v>
      </c>
      <c r="Q11" s="25" t="s">
        <v>58</v>
      </c>
      <c r="R11" s="25" t="s">
        <v>66</v>
      </c>
      <c r="S11" s="25" t="s">
        <v>58</v>
      </c>
      <c r="T11" s="25" t="s">
        <v>66</v>
      </c>
      <c r="U11" s="25" t="s">
        <v>58</v>
      </c>
      <c r="V11" s="25" t="s">
        <v>66</v>
      </c>
      <c r="W11" s="26" t="s">
        <v>58</v>
      </c>
    </row>
    <row r="12" spans="1:23" ht="87" x14ac:dyDescent="0.35">
      <c r="A12" s="1">
        <v>1</v>
      </c>
      <c r="B12" s="2" t="s">
        <v>84</v>
      </c>
      <c r="C12" s="1">
        <v>0.45</v>
      </c>
      <c r="E12" s="2" t="s">
        <v>8</v>
      </c>
      <c r="F12" s="2" t="s">
        <v>9</v>
      </c>
      <c r="G12" s="2" t="s">
        <v>10</v>
      </c>
      <c r="H12" s="2" t="s">
        <v>11</v>
      </c>
      <c r="I12" s="2" t="s">
        <v>7</v>
      </c>
      <c r="J12" s="18"/>
      <c r="K12" s="1">
        <v>1</v>
      </c>
      <c r="L12" s="2" t="s">
        <v>27</v>
      </c>
      <c r="N12" s="29"/>
      <c r="O12" s="55"/>
      <c r="P12" s="30"/>
      <c r="Q12" s="30"/>
      <c r="R12" s="30"/>
      <c r="S12" s="30"/>
      <c r="T12" s="30"/>
      <c r="U12" s="30"/>
      <c r="V12" s="30"/>
      <c r="W12" s="31"/>
    </row>
    <row r="13" spans="1:23" ht="87" x14ac:dyDescent="0.35">
      <c r="A13" s="1">
        <v>2</v>
      </c>
      <c r="B13" s="2" t="s">
        <v>85</v>
      </c>
      <c r="C13" s="1">
        <v>0.3</v>
      </c>
      <c r="E13" s="2" t="s">
        <v>12</v>
      </c>
      <c r="F13" s="2" t="s">
        <v>16</v>
      </c>
      <c r="G13" s="2" t="s">
        <v>14</v>
      </c>
      <c r="H13" s="2" t="s">
        <v>15</v>
      </c>
      <c r="I13" s="2" t="s">
        <v>13</v>
      </c>
      <c r="J13" s="18"/>
      <c r="K13" s="1">
        <v>2</v>
      </c>
      <c r="L13" s="2" t="s">
        <v>28</v>
      </c>
      <c r="N13" s="22"/>
      <c r="O13" s="2"/>
      <c r="P13" s="1"/>
      <c r="Q13" s="17"/>
      <c r="R13" s="1"/>
      <c r="S13" s="1"/>
      <c r="T13" s="1"/>
      <c r="U13" s="1"/>
      <c r="V13" s="1"/>
      <c r="W13" s="23"/>
    </row>
    <row r="14" spans="1:23" ht="87" x14ac:dyDescent="0.35">
      <c r="A14" s="1">
        <v>3</v>
      </c>
      <c r="B14" s="2" t="s">
        <v>29</v>
      </c>
      <c r="C14" s="1">
        <v>0.15</v>
      </c>
      <c r="E14" s="2" t="s">
        <v>17</v>
      </c>
      <c r="F14" s="2" t="s">
        <v>21</v>
      </c>
      <c r="G14" s="2" t="s">
        <v>19</v>
      </c>
      <c r="H14" s="2" t="s">
        <v>20</v>
      </c>
      <c r="I14" s="2" t="s">
        <v>18</v>
      </c>
      <c r="J14" s="18"/>
      <c r="K14" s="1">
        <v>3</v>
      </c>
      <c r="L14" s="2" t="s">
        <v>29</v>
      </c>
      <c r="N14" s="22"/>
      <c r="O14" s="2"/>
      <c r="P14" s="1"/>
      <c r="Q14" s="1"/>
      <c r="R14" s="1"/>
      <c r="S14" s="1"/>
      <c r="T14" s="1"/>
      <c r="U14" s="1"/>
      <c r="V14" s="1"/>
      <c r="W14" s="23"/>
    </row>
    <row r="15" spans="1:23" ht="102" thickBot="1" x14ac:dyDescent="0.4">
      <c r="A15" s="1">
        <v>4</v>
      </c>
      <c r="B15" s="2" t="s">
        <v>86</v>
      </c>
      <c r="C15" s="1">
        <v>0.1</v>
      </c>
      <c r="E15" s="2" t="s">
        <v>22</v>
      </c>
      <c r="F15" s="2" t="s">
        <v>26</v>
      </c>
      <c r="G15" s="2" t="s">
        <v>24</v>
      </c>
      <c r="H15" s="2" t="s">
        <v>25</v>
      </c>
      <c r="I15" s="2" t="s">
        <v>23</v>
      </c>
      <c r="J15" s="18"/>
      <c r="K15" s="1">
        <v>4</v>
      </c>
      <c r="L15" s="2" t="s">
        <v>31</v>
      </c>
      <c r="N15" s="24"/>
      <c r="O15" s="56"/>
      <c r="P15" s="25"/>
      <c r="Q15" s="25"/>
      <c r="R15" s="25"/>
      <c r="S15" s="25"/>
      <c r="T15" s="25"/>
      <c r="U15" s="25"/>
      <c r="V15" s="25"/>
      <c r="W15" s="26"/>
    </row>
    <row r="16" spans="1:23" ht="15" thickBot="1" x14ac:dyDescent="0.4">
      <c r="A16" s="1"/>
      <c r="B16" s="2"/>
      <c r="C16" s="1"/>
      <c r="E16" s="2"/>
      <c r="F16" s="2"/>
      <c r="G16" s="2"/>
      <c r="H16" s="2"/>
      <c r="I16" s="2"/>
      <c r="J16" s="18"/>
      <c r="K16" s="18"/>
      <c r="L16" s="18"/>
      <c r="N16" s="64"/>
      <c r="O16" s="66"/>
      <c r="P16" s="66"/>
      <c r="Q16" s="66"/>
      <c r="R16" s="66"/>
      <c r="S16" s="66"/>
      <c r="T16" s="66"/>
      <c r="U16" s="66"/>
      <c r="V16" s="66"/>
      <c r="W16" s="65"/>
    </row>
    <row r="17" spans="1:23" ht="15" thickBot="1" x14ac:dyDescent="0.4">
      <c r="A17" s="1"/>
      <c r="B17" s="2"/>
      <c r="C17" s="1"/>
      <c r="E17" s="2"/>
      <c r="F17" s="2"/>
      <c r="G17" s="2"/>
      <c r="H17" s="2"/>
      <c r="I17" s="2"/>
      <c r="J17" s="18"/>
      <c r="K17" s="18"/>
      <c r="L17" s="18"/>
      <c r="M17" s="50" t="s">
        <v>65</v>
      </c>
      <c r="N17" s="64">
        <f>SUMPRODUCT(N12:N15,$C$12:$C$15)</f>
        <v>0</v>
      </c>
      <c r="O17" s="65"/>
      <c r="P17" s="68">
        <f>SUMPRODUCT(P12:P15,$C$12:$C$15)</f>
        <v>0</v>
      </c>
      <c r="Q17" s="68"/>
      <c r="R17" s="68">
        <f>SUMPRODUCT(R12:R15,$C$12:$C$15)</f>
        <v>0</v>
      </c>
      <c r="S17" s="68"/>
      <c r="T17" s="68">
        <f>SUMPRODUCT(T12:T15,$C$12:$C$15)</f>
        <v>0</v>
      </c>
      <c r="U17" s="68"/>
      <c r="V17" s="68">
        <f>SUMPRODUCT(V12:V15,$C$12:$C$15)</f>
        <v>0</v>
      </c>
      <c r="W17" s="69"/>
    </row>
    <row r="18" spans="1:23" ht="15" thickBot="1" x14ac:dyDescent="0.4">
      <c r="C18" s="3">
        <v>1</v>
      </c>
    </row>
    <row r="19" spans="1:23" ht="15" thickBot="1" x14ac:dyDescent="0.4">
      <c r="M19" s="50" t="s">
        <v>67</v>
      </c>
      <c r="N19" s="57">
        <f>N17/5</f>
        <v>0</v>
      </c>
    </row>
  </sheetData>
  <mergeCells count="12">
    <mergeCell ref="E9:I9"/>
    <mergeCell ref="N9:O9"/>
    <mergeCell ref="P9:Q9"/>
    <mergeCell ref="R9:S9"/>
    <mergeCell ref="N17:O17"/>
    <mergeCell ref="N16:W16"/>
    <mergeCell ref="T9:U9"/>
    <mergeCell ref="V9:W9"/>
    <mergeCell ref="P17:Q17"/>
    <mergeCell ref="R17:S17"/>
    <mergeCell ref="T17:U17"/>
    <mergeCell ref="V17:W17"/>
  </mergeCells>
  <conditionalFormatting sqref="N17:W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B2:AA22"/>
  <sheetViews>
    <sheetView zoomScale="70" zoomScaleNormal="70" workbookViewId="0">
      <selection activeCell="S14" sqref="S14"/>
    </sheetView>
  </sheetViews>
  <sheetFormatPr defaultRowHeight="14.5" x14ac:dyDescent="0.35"/>
  <cols>
    <col min="2" max="2" width="2" bestFit="1" customWidth="1"/>
    <col min="3" max="3" width="63.81640625" bestFit="1" customWidth="1"/>
    <col min="16" max="16" width="8.453125" customWidth="1"/>
    <col min="17" max="17" width="10.7265625" bestFit="1" customWidth="1"/>
    <col min="18" max="18" width="15.7265625" bestFit="1" customWidth="1"/>
    <col min="19" max="21" width="34.453125" customWidth="1"/>
    <col min="22" max="22" width="10.453125" bestFit="1" customWidth="1"/>
    <col min="23" max="23" width="16.54296875" customWidth="1"/>
    <col min="24" max="24" width="10.453125" bestFit="1" customWidth="1"/>
    <col min="25" max="25" width="16.54296875" customWidth="1"/>
    <col min="26" max="26" width="10.453125" bestFit="1" customWidth="1"/>
    <col min="27" max="27" width="16.54296875" customWidth="1"/>
  </cols>
  <sheetData>
    <row r="2" spans="2:27" x14ac:dyDescent="0.35">
      <c r="E2" s="61" t="s">
        <v>30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t="s">
        <v>3</v>
      </c>
      <c r="S2" s="61" t="s">
        <v>87</v>
      </c>
      <c r="T2" s="61"/>
      <c r="U2" s="61"/>
    </row>
    <row r="3" spans="2:27" x14ac:dyDescent="0.35">
      <c r="B3" s="1" t="s">
        <v>37</v>
      </c>
      <c r="C3" s="1" t="s">
        <v>2</v>
      </c>
      <c r="E3" s="72" t="s">
        <v>32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3">
        <v>0</v>
      </c>
      <c r="S3" s="54">
        <v>0.25</v>
      </c>
      <c r="T3" s="54">
        <v>0.65</v>
      </c>
      <c r="U3" s="54">
        <v>1</v>
      </c>
    </row>
    <row r="4" spans="2:27" ht="29" x14ac:dyDescent="0.35">
      <c r="B4" s="1">
        <v>4</v>
      </c>
      <c r="C4" s="2" t="s">
        <v>31</v>
      </c>
      <c r="E4" s="72" t="s">
        <v>33</v>
      </c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3">
        <v>0.25</v>
      </c>
      <c r="S4" s="53" t="s">
        <v>88</v>
      </c>
      <c r="T4" s="53" t="s">
        <v>89</v>
      </c>
      <c r="U4" s="53" t="s">
        <v>90</v>
      </c>
    </row>
    <row r="5" spans="2:27" ht="43.5" x14ac:dyDescent="0.35">
      <c r="B5" s="1">
        <v>3</v>
      </c>
      <c r="C5" s="2" t="s">
        <v>29</v>
      </c>
      <c r="E5" s="72" t="s">
        <v>34</v>
      </c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3">
        <v>0.25</v>
      </c>
      <c r="S5" s="53" t="s">
        <v>93</v>
      </c>
      <c r="T5" s="53" t="s">
        <v>92</v>
      </c>
      <c r="U5" s="53" t="s">
        <v>91</v>
      </c>
    </row>
    <row r="6" spans="2:27" ht="29" x14ac:dyDescent="0.35">
      <c r="B6" s="1">
        <v>2</v>
      </c>
      <c r="C6" s="2" t="s">
        <v>28</v>
      </c>
      <c r="E6" s="72" t="s">
        <v>35</v>
      </c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3">
        <v>0.25</v>
      </c>
      <c r="S6" s="2" t="s">
        <v>94</v>
      </c>
      <c r="T6" s="2" t="s">
        <v>95</v>
      </c>
      <c r="U6" s="2" t="s">
        <v>96</v>
      </c>
    </row>
    <row r="7" spans="2:27" ht="58" x14ac:dyDescent="0.35">
      <c r="B7" s="1">
        <v>1</v>
      </c>
      <c r="C7" s="2" t="s">
        <v>27</v>
      </c>
      <c r="E7" s="72" t="s">
        <v>36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3">
        <v>0.25</v>
      </c>
      <c r="S7" s="2" t="s">
        <v>97</v>
      </c>
      <c r="T7" s="2" t="s">
        <v>98</v>
      </c>
      <c r="U7" s="2" t="s">
        <v>99</v>
      </c>
    </row>
    <row r="10" spans="2:27" ht="15" thickBot="1" x14ac:dyDescent="0.4">
      <c r="R10" s="20" t="s">
        <v>73</v>
      </c>
    </row>
    <row r="11" spans="2:27" x14ac:dyDescent="0.35">
      <c r="R11" s="62" t="s">
        <v>59</v>
      </c>
      <c r="S11" s="63"/>
      <c r="T11" s="63" t="s">
        <v>60</v>
      </c>
      <c r="U11" s="63"/>
      <c r="V11" s="63" t="s">
        <v>61</v>
      </c>
      <c r="W11" s="63"/>
      <c r="X11" s="63" t="s">
        <v>62</v>
      </c>
      <c r="Y11" s="63"/>
      <c r="Z11" s="63" t="s">
        <v>63</v>
      </c>
      <c r="AA11" s="67"/>
    </row>
    <row r="12" spans="2:27" ht="15" thickBot="1" x14ac:dyDescent="0.4">
      <c r="R12" s="42" t="s">
        <v>53</v>
      </c>
      <c r="S12" s="43"/>
      <c r="T12" s="43" t="s">
        <v>54</v>
      </c>
      <c r="U12" s="43"/>
      <c r="V12" s="43" t="s">
        <v>55</v>
      </c>
      <c r="W12" s="43"/>
      <c r="X12" s="43" t="s">
        <v>56</v>
      </c>
      <c r="Y12" s="43"/>
      <c r="Z12" s="43" t="s">
        <v>57</v>
      </c>
      <c r="AA12" s="21"/>
    </row>
    <row r="13" spans="2:27" x14ac:dyDescent="0.35">
      <c r="Q13" s="44" t="s">
        <v>72</v>
      </c>
      <c r="R13" s="45" t="s">
        <v>66</v>
      </c>
      <c r="S13" s="46" t="s">
        <v>58</v>
      </c>
      <c r="T13" s="46" t="s">
        <v>66</v>
      </c>
      <c r="U13" s="46" t="s">
        <v>58</v>
      </c>
      <c r="V13" s="46" t="s">
        <v>66</v>
      </c>
      <c r="W13" s="46" t="s">
        <v>58</v>
      </c>
      <c r="X13" s="46" t="s">
        <v>66</v>
      </c>
      <c r="Y13" s="46" t="s">
        <v>58</v>
      </c>
      <c r="Z13" s="46" t="s">
        <v>66</v>
      </c>
      <c r="AA13" s="47" t="s">
        <v>58</v>
      </c>
    </row>
    <row r="14" spans="2:27" x14ac:dyDescent="0.35">
      <c r="Q14" s="48">
        <v>2</v>
      </c>
      <c r="R14" s="22"/>
      <c r="S14" s="1"/>
      <c r="T14" s="1"/>
      <c r="U14" s="1"/>
      <c r="V14" s="1"/>
      <c r="W14" s="1"/>
      <c r="X14" s="1"/>
      <c r="Y14" s="1"/>
      <c r="Z14" s="1"/>
      <c r="AA14" s="23"/>
    </row>
    <row r="15" spans="2:27" x14ac:dyDescent="0.35">
      <c r="Q15" s="48">
        <v>3</v>
      </c>
      <c r="R15" s="22"/>
      <c r="S15" s="1"/>
      <c r="T15" s="1"/>
      <c r="U15" s="1"/>
      <c r="V15" s="1"/>
      <c r="W15" s="1"/>
      <c r="X15" s="1"/>
      <c r="Y15" s="1"/>
      <c r="Z15" s="1"/>
      <c r="AA15" s="23"/>
    </row>
    <row r="16" spans="2:27" x14ac:dyDescent="0.35">
      <c r="Q16" s="48">
        <v>4</v>
      </c>
      <c r="R16" s="22"/>
      <c r="S16" s="1"/>
      <c r="T16" s="1"/>
      <c r="U16" s="1"/>
      <c r="V16" s="1"/>
      <c r="W16" s="1"/>
      <c r="X16" s="1"/>
      <c r="Y16" s="1"/>
      <c r="Z16" s="1"/>
      <c r="AA16" s="23"/>
    </row>
    <row r="17" spans="17:27" ht="15" thickBot="1" x14ac:dyDescent="0.4">
      <c r="Q17" s="49">
        <v>5</v>
      </c>
      <c r="R17" s="24"/>
      <c r="S17" s="25"/>
      <c r="T17" s="25"/>
      <c r="U17" s="25"/>
      <c r="V17" s="25"/>
      <c r="W17" s="25"/>
      <c r="X17" s="25"/>
      <c r="Y17" s="25"/>
      <c r="Z17" s="25"/>
      <c r="AA17" s="26"/>
    </row>
    <row r="19" spans="17:27" x14ac:dyDescent="0.35">
      <c r="Q19" s="1" t="s">
        <v>65</v>
      </c>
      <c r="R19" s="70">
        <f>SUMPRODUCT(R14:R17,$Q$4:$Q$7)</f>
        <v>0</v>
      </c>
      <c r="S19" s="71"/>
      <c r="T19" s="70">
        <f>SUMPRODUCT(T14:T17,$Q$4:$Q$7)</f>
        <v>0</v>
      </c>
      <c r="U19" s="71"/>
      <c r="V19" s="70">
        <f>SUMPRODUCT(V14:V17,$Q$4:$Q$7)</f>
        <v>0</v>
      </c>
      <c r="W19" s="71"/>
      <c r="X19" s="70">
        <f>SUMPRODUCT(X14:X17,$Q$4:$Q$7)</f>
        <v>0</v>
      </c>
      <c r="Y19" s="71"/>
      <c r="Z19" s="70">
        <f>SUMPRODUCT(Z14:Z17,$Q$4:$Q$7)</f>
        <v>0</v>
      </c>
      <c r="AA19" s="71"/>
    </row>
    <row r="20" spans="17:27" x14ac:dyDescent="0.35">
      <c r="S20" s="1"/>
    </row>
    <row r="22" spans="17:27" x14ac:dyDescent="0.35">
      <c r="Q22" s="1" t="s">
        <v>67</v>
      </c>
      <c r="R22" s="1">
        <f>MAX(R19,T19,V19,X19,Z19)</f>
        <v>0</v>
      </c>
    </row>
  </sheetData>
  <mergeCells count="17">
    <mergeCell ref="Z11:AA11"/>
    <mergeCell ref="E3:P3"/>
    <mergeCell ref="E4:P4"/>
    <mergeCell ref="E5:P5"/>
    <mergeCell ref="E6:P6"/>
    <mergeCell ref="E7:P7"/>
    <mergeCell ref="E2:P2"/>
    <mergeCell ref="R11:S11"/>
    <mergeCell ref="T11:U11"/>
    <mergeCell ref="V11:W11"/>
    <mergeCell ref="X11:Y11"/>
    <mergeCell ref="S2:U2"/>
    <mergeCell ref="R19:S19"/>
    <mergeCell ref="T19:U19"/>
    <mergeCell ref="V19:W19"/>
    <mergeCell ref="X19:Y19"/>
    <mergeCell ref="Z19:AA19"/>
  </mergeCells>
  <conditionalFormatting sqref="R19:AA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B2:L9"/>
  <sheetViews>
    <sheetView zoomScale="160" zoomScaleNormal="160" workbookViewId="0">
      <selection activeCell="D16" sqref="D16"/>
    </sheetView>
  </sheetViews>
  <sheetFormatPr defaultRowHeight="14.5" x14ac:dyDescent="0.35"/>
  <cols>
    <col min="2" max="2" width="11.54296875" bestFit="1" customWidth="1"/>
    <col min="3" max="3" width="15.7265625" bestFit="1" customWidth="1"/>
    <col min="4" max="4" width="16.26953125" customWidth="1"/>
    <col min="5" max="5" width="10.453125" bestFit="1" customWidth="1"/>
    <col min="6" max="6" width="9.7265625" bestFit="1" customWidth="1"/>
    <col min="7" max="7" width="10.453125" bestFit="1" customWidth="1"/>
    <col min="8" max="8" width="9.7265625" bestFit="1" customWidth="1"/>
    <col min="9" max="9" width="10.453125" bestFit="1" customWidth="1"/>
    <col min="10" max="10" width="9.7265625" bestFit="1" customWidth="1"/>
    <col min="11" max="11" width="10.453125" bestFit="1" customWidth="1"/>
    <col min="12" max="12" width="9.7265625" bestFit="1" customWidth="1"/>
  </cols>
  <sheetData>
    <row r="2" spans="2:12" ht="15" thickBot="1" x14ac:dyDescent="0.4">
      <c r="C2" s="20" t="s">
        <v>73</v>
      </c>
      <c r="D2" s="20"/>
    </row>
    <row r="3" spans="2:12" x14ac:dyDescent="0.35">
      <c r="C3" s="62" t="s">
        <v>59</v>
      </c>
      <c r="D3" s="63"/>
      <c r="E3" s="63" t="s">
        <v>60</v>
      </c>
      <c r="F3" s="63"/>
      <c r="G3" s="63" t="s">
        <v>61</v>
      </c>
      <c r="H3" s="63"/>
      <c r="I3" s="63" t="s">
        <v>62</v>
      </c>
      <c r="J3" s="63"/>
      <c r="K3" s="63" t="s">
        <v>63</v>
      </c>
      <c r="L3" s="67"/>
    </row>
    <row r="4" spans="2:12" ht="15" thickBot="1" x14ac:dyDescent="0.4">
      <c r="C4" s="73" t="s">
        <v>53</v>
      </c>
      <c r="D4" s="71"/>
      <c r="E4" s="70" t="s">
        <v>54</v>
      </c>
      <c r="F4" s="71"/>
      <c r="G4" s="70" t="s">
        <v>55</v>
      </c>
      <c r="H4" s="71"/>
      <c r="I4" s="70" t="s">
        <v>56</v>
      </c>
      <c r="J4" s="71"/>
      <c r="K4" s="70" t="s">
        <v>57</v>
      </c>
      <c r="L4" s="74"/>
    </row>
    <row r="5" spans="2:12" ht="15" thickBot="1" x14ac:dyDescent="0.4">
      <c r="B5" s="33" t="s">
        <v>77</v>
      </c>
      <c r="C5" s="24" t="s">
        <v>76</v>
      </c>
      <c r="D5" s="25" t="s">
        <v>58</v>
      </c>
      <c r="E5" s="32" t="s">
        <v>76</v>
      </c>
      <c r="F5" s="25" t="s">
        <v>58</v>
      </c>
      <c r="G5" s="32" t="s">
        <v>76</v>
      </c>
      <c r="H5" s="25" t="s">
        <v>58</v>
      </c>
      <c r="I5" s="32" t="s">
        <v>76</v>
      </c>
      <c r="J5" s="25" t="s">
        <v>58</v>
      </c>
      <c r="K5" s="32" t="s">
        <v>76</v>
      </c>
      <c r="L5" s="26" t="s">
        <v>58</v>
      </c>
    </row>
    <row r="6" spans="2:12" x14ac:dyDescent="0.35">
      <c r="B6" s="27" t="s">
        <v>74</v>
      </c>
      <c r="C6" s="38">
        <f>Assessment!N17</f>
        <v>0</v>
      </c>
      <c r="D6" s="39"/>
      <c r="E6" s="39">
        <f>Assessment!P17</f>
        <v>0</v>
      </c>
      <c r="F6" s="39"/>
      <c r="G6" s="39">
        <f>Assessment!R17</f>
        <v>0</v>
      </c>
      <c r="H6" s="39"/>
      <c r="I6" s="39">
        <f>Assessment!T17</f>
        <v>0</v>
      </c>
      <c r="J6" s="39"/>
      <c r="K6" s="39">
        <f>Assessment!V17</f>
        <v>0</v>
      </c>
      <c r="L6" s="40"/>
    </row>
    <row r="7" spans="2:12" ht="15" thickBot="1" x14ac:dyDescent="0.4">
      <c r="B7" s="28" t="s">
        <v>75</v>
      </c>
      <c r="C7" s="24">
        <f>DEMO!R19</f>
        <v>0</v>
      </c>
      <c r="D7" s="25"/>
      <c r="E7" s="25">
        <f>DEMO!T19</f>
        <v>0</v>
      </c>
      <c r="F7" s="25"/>
      <c r="G7" s="25">
        <f>DEMO!V19</f>
        <v>0</v>
      </c>
      <c r="H7" s="25"/>
      <c r="I7" s="25">
        <f>DEMO!X19</f>
        <v>0</v>
      </c>
      <c r="J7" s="25"/>
      <c r="K7" s="25">
        <f>DEMO!Z19</f>
        <v>0</v>
      </c>
      <c r="L7" s="26"/>
    </row>
    <row r="8" spans="2:12" ht="15" thickBot="1" x14ac:dyDescent="0.4">
      <c r="B8" s="34" t="s">
        <v>64</v>
      </c>
      <c r="C8" s="35">
        <f>C6*0.6+'Final Scores'!C7*0.4</f>
        <v>0</v>
      </c>
      <c r="D8" s="36"/>
      <c r="E8" s="36">
        <f>E6*0.6+'Final Scores'!E7*0.4</f>
        <v>0</v>
      </c>
      <c r="F8" s="36"/>
      <c r="G8" s="36">
        <f>G6*0.6+'Final Scores'!G7*0.4</f>
        <v>0</v>
      </c>
      <c r="H8" s="36"/>
      <c r="I8" s="36">
        <f>I6*0.6+'Final Scores'!I7*0.4</f>
        <v>0</v>
      </c>
      <c r="J8" s="36"/>
      <c r="K8" s="36">
        <f>K6*0.6+'Final Scores'!K7*0.4</f>
        <v>0</v>
      </c>
      <c r="L8" s="37"/>
    </row>
    <row r="9" spans="2:12" ht="15" thickTop="1" x14ac:dyDescent="0.35"/>
  </sheetData>
  <mergeCells count="10">
    <mergeCell ref="C4:D4"/>
    <mergeCell ref="E4:F4"/>
    <mergeCell ref="G4:H4"/>
    <mergeCell ref="I4:J4"/>
    <mergeCell ref="K4:L4"/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Process</vt:lpstr>
      <vt:lpstr>GateKeepers</vt:lpstr>
      <vt:lpstr>Assessment</vt:lpstr>
      <vt:lpstr>DEMO</vt:lpstr>
      <vt:lpstr>Final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2022-05-03T05:07:38Z</dcterms:modified>
</cp:coreProperties>
</file>