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jordaan\Documents\SEA\Projects\Library Management System\"/>
    </mc:Choice>
  </mc:AlternateContent>
  <xr:revisionPtr revIDLastSave="0" documentId="8_{8AE06106-B361-435A-AF7F-EAF7EEFAA930}" xr6:coauthVersionLast="47" xr6:coauthVersionMax="47" xr10:uidLastSave="{00000000-0000-0000-0000-000000000000}"/>
  <bookViews>
    <workbookView xWindow="-120" yWindow="-120" windowWidth="29040" windowHeight="15840" xr2:uid="{00000000-000D-0000-FFFF-FFFF00000000}"/>
  </bookViews>
  <sheets>
    <sheet name="Technical evaluation" sheetId="2" r:id="rId1"/>
    <sheet name="Demo evaluation" sheetId="5" r:id="rId2"/>
    <sheet name="DropdownLists" sheetId="6" state="hidden" r:id="rId3"/>
  </sheets>
  <definedNames>
    <definedName name="Yes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2" i="5" l="1"/>
  <c r="Z10" i="2"/>
  <c r="X10" i="2"/>
  <c r="V10" i="2"/>
  <c r="T10" i="2"/>
  <c r="R10" i="2"/>
  <c r="P10" i="2"/>
  <c r="N10" i="2"/>
  <c r="L10" i="2"/>
  <c r="J10" i="2"/>
  <c r="H10" i="2"/>
  <c r="Z49" i="2" l="1"/>
  <c r="X49" i="2"/>
  <c r="V49" i="2"/>
  <c r="R49" i="2"/>
  <c r="P49" i="2"/>
  <c r="N49" i="2"/>
  <c r="Z12" i="5" l="1"/>
  <c r="X12" i="5"/>
  <c r="V12" i="5"/>
  <c r="R12" i="5"/>
  <c r="P12" i="5"/>
  <c r="N12" i="5"/>
  <c r="AA27" i="5"/>
  <c r="Y29" i="5"/>
  <c r="W28" i="5"/>
  <c r="W30" i="5"/>
  <c r="O29" i="5"/>
  <c r="M28" i="5"/>
  <c r="K28" i="5"/>
  <c r="K29" i="5"/>
  <c r="I27" i="5"/>
  <c r="Z6" i="5"/>
  <c r="Z15" i="5" s="1"/>
  <c r="Z32" i="5" s="1"/>
  <c r="X6" i="5"/>
  <c r="X15" i="5" s="1"/>
  <c r="X32" i="5" s="1"/>
  <c r="V6" i="5"/>
  <c r="V15" i="5" s="1"/>
  <c r="V32" i="5" s="1"/>
  <c r="T6" i="5"/>
  <c r="T15" i="5" s="1"/>
  <c r="T32" i="5" s="1"/>
  <c r="R6" i="5"/>
  <c r="R15" i="5" s="1"/>
  <c r="R32" i="5" s="1"/>
  <c r="P6" i="5"/>
  <c r="P15" i="5" s="1"/>
  <c r="P32" i="5" s="1"/>
  <c r="N6" i="5"/>
  <c r="N15" i="5" s="1"/>
  <c r="N32" i="5" s="1"/>
  <c r="L6" i="5"/>
  <c r="L15" i="5" s="1"/>
  <c r="L32" i="5" s="1"/>
  <c r="J6" i="5"/>
  <c r="J15" i="5" s="1"/>
  <c r="J32" i="5" s="1"/>
  <c r="H6" i="5"/>
  <c r="H15" i="5" s="1"/>
  <c r="H32" i="5" s="1"/>
  <c r="F31" i="5"/>
  <c r="AA28" i="5" s="1"/>
  <c r="T10" i="5"/>
  <c r="R10" i="5"/>
  <c r="K27" i="5" l="1"/>
  <c r="Y28" i="5"/>
  <c r="M29" i="5"/>
  <c r="Y27" i="5"/>
  <c r="M27" i="5"/>
  <c r="I30" i="5"/>
  <c r="O27" i="5"/>
  <c r="I29" i="5"/>
  <c r="Q27" i="5"/>
  <c r="I28" i="5"/>
  <c r="U30" i="5"/>
  <c r="K30" i="5"/>
  <c r="W29" i="5"/>
  <c r="P31" i="5"/>
  <c r="N31" i="5"/>
  <c r="Z31" i="5"/>
  <c r="X31" i="5"/>
  <c r="V31" i="5"/>
  <c r="R31" i="5"/>
  <c r="U29" i="5"/>
  <c r="W27" i="5"/>
  <c r="S30" i="5"/>
  <c r="U28" i="5"/>
  <c r="S29" i="5"/>
  <c r="U27" i="5"/>
  <c r="Q30" i="5"/>
  <c r="S28" i="5"/>
  <c r="Q29" i="5"/>
  <c r="S27" i="5"/>
  <c r="O30" i="5"/>
  <c r="Q28" i="5"/>
  <c r="AA30" i="5"/>
  <c r="AA29" i="5"/>
  <c r="M30" i="5"/>
  <c r="O28" i="5"/>
  <c r="Y30" i="5"/>
  <c r="V10" i="5"/>
  <c r="G30" i="5"/>
  <c r="G29" i="5"/>
  <c r="G27" i="5"/>
  <c r="G28" i="5"/>
  <c r="G19" i="5"/>
  <c r="S25" i="5"/>
  <c r="Q24" i="5"/>
  <c r="U26" i="5"/>
  <c r="I20" i="5"/>
  <c r="K21" i="5"/>
  <c r="M22" i="5"/>
  <c r="O23" i="5"/>
  <c r="I18" i="5"/>
  <c r="O21" i="5"/>
  <c r="U24" i="5"/>
  <c r="K18" i="5"/>
  <c r="M19" i="5"/>
  <c r="O20" i="5"/>
  <c r="Q21" i="5"/>
  <c r="S22" i="5"/>
  <c r="U23" i="5"/>
  <c r="W24" i="5"/>
  <c r="Y25" i="5"/>
  <c r="K20" i="5"/>
  <c r="Y26" i="5"/>
  <c r="K19" i="5"/>
  <c r="S23" i="5"/>
  <c r="M18" i="5"/>
  <c r="O19" i="5"/>
  <c r="Q20" i="5"/>
  <c r="S21" i="5"/>
  <c r="U22" i="5"/>
  <c r="W23" i="5"/>
  <c r="Y24" i="5"/>
  <c r="AA25" i="5"/>
  <c r="G18" i="5"/>
  <c r="S24" i="5"/>
  <c r="M20" i="5"/>
  <c r="Q22" i="5"/>
  <c r="W25" i="5"/>
  <c r="O18" i="5"/>
  <c r="Q19" i="5"/>
  <c r="S20" i="5"/>
  <c r="U21" i="5"/>
  <c r="W22" i="5"/>
  <c r="Y23" i="5"/>
  <c r="AA24" i="5"/>
  <c r="G26" i="5"/>
  <c r="I19" i="5"/>
  <c r="Q23" i="5"/>
  <c r="U25" i="5"/>
  <c r="G31" i="5"/>
  <c r="Q18" i="5"/>
  <c r="S19" i="5"/>
  <c r="U20" i="5"/>
  <c r="W21" i="5"/>
  <c r="Y22" i="5"/>
  <c r="AA23" i="5"/>
  <c r="G25" i="5"/>
  <c r="I26" i="5"/>
  <c r="M21" i="5"/>
  <c r="S18" i="5"/>
  <c r="W20" i="5"/>
  <c r="Y21" i="5"/>
  <c r="G24" i="5"/>
  <c r="I25" i="5"/>
  <c r="U18" i="5"/>
  <c r="W19" i="5"/>
  <c r="Y20" i="5"/>
  <c r="AA21" i="5"/>
  <c r="G23" i="5"/>
  <c r="I24" i="5"/>
  <c r="K25" i="5"/>
  <c r="M26" i="5"/>
  <c r="O22" i="5"/>
  <c r="U19" i="5"/>
  <c r="AA22" i="5"/>
  <c r="K26" i="5"/>
  <c r="W18" i="5"/>
  <c r="Y19" i="5"/>
  <c r="AA20" i="5"/>
  <c r="G22" i="5"/>
  <c r="I23" i="5"/>
  <c r="K24" i="5"/>
  <c r="M25" i="5"/>
  <c r="O26" i="5"/>
  <c r="Y18" i="5"/>
  <c r="AA19" i="5"/>
  <c r="G21" i="5"/>
  <c r="I22" i="5"/>
  <c r="K23" i="5"/>
  <c r="M24" i="5"/>
  <c r="O25" i="5"/>
  <c r="Q26" i="5"/>
  <c r="AA18" i="5"/>
  <c r="G20" i="5"/>
  <c r="I21" i="5"/>
  <c r="K22" i="5"/>
  <c r="M23" i="5"/>
  <c r="O24" i="5"/>
  <c r="Q25" i="5"/>
  <c r="S26" i="5"/>
  <c r="X10" i="5"/>
  <c r="Z10" i="5"/>
  <c r="J10" i="5"/>
  <c r="L10" i="5"/>
  <c r="N10" i="5"/>
  <c r="P10" i="5"/>
  <c r="H10" i="5"/>
  <c r="W26" i="5"/>
  <c r="AA26" i="5"/>
  <c r="F49" i="2" l="1"/>
  <c r="Z15" i="2"/>
  <c r="Z50" i="2" s="1"/>
  <c r="X15" i="2"/>
  <c r="V15" i="2"/>
  <c r="V50" i="2" s="1"/>
  <c r="T15" i="2"/>
  <c r="T50" i="2" s="1"/>
  <c r="R15" i="2"/>
  <c r="R50" i="2" s="1"/>
  <c r="P15" i="2"/>
  <c r="P50" i="2" s="1"/>
  <c r="N15" i="2"/>
  <c r="N50" i="2" s="1"/>
  <c r="L15" i="2"/>
  <c r="L50" i="2" s="1"/>
  <c r="J15" i="2"/>
  <c r="J50" i="2" s="1"/>
  <c r="H15" i="2"/>
  <c r="AA28" i="2" l="1"/>
  <c r="Y31" i="2"/>
  <c r="Y42" i="2"/>
  <c r="W35" i="2"/>
  <c r="U34" i="2"/>
  <c r="S28" i="2"/>
  <c r="Q43" i="2"/>
  <c r="Q27" i="2"/>
  <c r="O31" i="2"/>
  <c r="M26" i="2"/>
  <c r="K37" i="2"/>
  <c r="I43" i="2"/>
  <c r="I28" i="2"/>
  <c r="Y29" i="2"/>
  <c r="U31" i="2"/>
  <c r="M45" i="2"/>
  <c r="K35" i="2"/>
  <c r="O43" i="2"/>
  <c r="Q31" i="2"/>
  <c r="K28" i="2"/>
  <c r="U37" i="2"/>
  <c r="I31" i="2"/>
  <c r="U36" i="2"/>
  <c r="O34" i="2"/>
  <c r="Y43" i="2"/>
  <c r="I45" i="2"/>
  <c r="AA27" i="2"/>
  <c r="Y30" i="2"/>
  <c r="Y45" i="2"/>
  <c r="W34" i="2"/>
  <c r="U32" i="2"/>
  <c r="S27" i="2"/>
  <c r="Q42" i="2"/>
  <c r="Q26" i="2"/>
  <c r="O30" i="2"/>
  <c r="M38" i="2"/>
  <c r="K36" i="2"/>
  <c r="I42" i="2"/>
  <c r="I27" i="2"/>
  <c r="AA26" i="2"/>
  <c r="W32" i="2"/>
  <c r="W43" i="2"/>
  <c r="S26" i="2"/>
  <c r="Q38" i="2"/>
  <c r="O29" i="2"/>
  <c r="M37" i="2"/>
  <c r="I39" i="2"/>
  <c r="I26" i="2"/>
  <c r="O27" i="2"/>
  <c r="K32" i="2"/>
  <c r="U38" i="2"/>
  <c r="M30" i="2"/>
  <c r="AA42" i="2"/>
  <c r="S31" i="2"/>
  <c r="M29" i="2"/>
  <c r="K27" i="2"/>
  <c r="AA30" i="2"/>
  <c r="S45" i="2"/>
  <c r="I30" i="2"/>
  <c r="Y32" i="2"/>
  <c r="Q45" i="2"/>
  <c r="O32" i="2"/>
  <c r="AA38" i="2"/>
  <c r="Y28" i="2"/>
  <c r="W31" i="2"/>
  <c r="W42" i="2"/>
  <c r="U30" i="2"/>
  <c r="S38" i="2"/>
  <c r="Q37" i="2"/>
  <c r="O45" i="2"/>
  <c r="O28" i="2"/>
  <c r="M36" i="2"/>
  <c r="K34" i="2"/>
  <c r="I38" i="2"/>
  <c r="AA37" i="2"/>
  <c r="Y27" i="2"/>
  <c r="W30" i="2"/>
  <c r="W45" i="2"/>
  <c r="U29" i="2"/>
  <c r="S37" i="2"/>
  <c r="Q36" i="2"/>
  <c r="M35" i="2"/>
  <c r="I37" i="2"/>
  <c r="S43" i="2"/>
  <c r="I32" i="2"/>
  <c r="W38" i="2"/>
  <c r="O35" i="2"/>
  <c r="Y34" i="2"/>
  <c r="K26" i="2"/>
  <c r="W36" i="2"/>
  <c r="K38" i="2"/>
  <c r="AA36" i="2"/>
  <c r="Y26" i="2"/>
  <c r="W29" i="2"/>
  <c r="U45" i="2"/>
  <c r="U28" i="2"/>
  <c r="S36" i="2"/>
  <c r="Q35" i="2"/>
  <c r="O42" i="2"/>
  <c r="O26" i="2"/>
  <c r="M34" i="2"/>
  <c r="K31" i="2"/>
  <c r="I36" i="2"/>
  <c r="U26" i="2"/>
  <c r="O37" i="2"/>
  <c r="M42" i="2"/>
  <c r="AA43" i="2"/>
  <c r="Y36" i="2"/>
  <c r="W26" i="2"/>
  <c r="O36" i="2"/>
  <c r="Y35" i="2"/>
  <c r="Q30" i="2"/>
  <c r="W37" i="2"/>
  <c r="M28" i="2"/>
  <c r="U35" i="2"/>
  <c r="M27" i="2"/>
  <c r="AA35" i="2"/>
  <c r="Y38" i="2"/>
  <c r="W28" i="2"/>
  <c r="U43" i="2"/>
  <c r="U27" i="2"/>
  <c r="S35" i="2"/>
  <c r="Q34" i="2"/>
  <c r="O38" i="2"/>
  <c r="M32" i="2"/>
  <c r="M43" i="2"/>
  <c r="K30" i="2"/>
  <c r="I35" i="2"/>
  <c r="AA34" i="2"/>
  <c r="Y37" i="2"/>
  <c r="W27" i="2"/>
  <c r="U42" i="2"/>
  <c r="S34" i="2"/>
  <c r="Q32" i="2"/>
  <c r="M31" i="2"/>
  <c r="K29" i="2"/>
  <c r="I34" i="2"/>
  <c r="AA32" i="2"/>
  <c r="S32" i="2"/>
  <c r="K45" i="2"/>
  <c r="AA31" i="2"/>
  <c r="S42" i="2"/>
  <c r="K43" i="2"/>
  <c r="AA45" i="2"/>
  <c r="S30" i="2"/>
  <c r="Q29" i="2"/>
  <c r="K42" i="2"/>
  <c r="AA29" i="2"/>
  <c r="S29" i="2"/>
  <c r="Q28" i="2"/>
  <c r="I29" i="2"/>
  <c r="G43" i="2"/>
  <c r="G32" i="2"/>
  <c r="G36" i="2"/>
  <c r="G37" i="2"/>
  <c r="G38" i="2"/>
  <c r="G42" i="2"/>
  <c r="AA21" i="2"/>
  <c r="G31" i="2"/>
  <c r="G30" i="2"/>
  <c r="G45" i="2"/>
  <c r="G35" i="2"/>
  <c r="G34" i="2"/>
  <c r="H50" i="2"/>
  <c r="G29" i="2"/>
  <c r="G27" i="2"/>
  <c r="G28" i="2"/>
  <c r="G26" i="2"/>
  <c r="Q24" i="2"/>
  <c r="O19" i="2"/>
  <c r="M18" i="2"/>
  <c r="AA19" i="2"/>
  <c r="G46" i="2"/>
  <c r="U21" i="2"/>
  <c r="K23" i="2"/>
  <c r="G24" i="2"/>
  <c r="S47" i="2"/>
  <c r="I21" i="2"/>
  <c r="U18" i="2"/>
  <c r="AA39" i="2"/>
  <c r="W46" i="2"/>
  <c r="Q22" i="2"/>
  <c r="Q46" i="2"/>
  <c r="K44" i="2"/>
  <c r="S20" i="2"/>
  <c r="W24" i="2"/>
  <c r="Q21" i="2"/>
  <c r="M44" i="2"/>
  <c r="G20" i="2"/>
  <c r="S46" i="2"/>
  <c r="Q39" i="2"/>
  <c r="I18" i="2"/>
  <c r="I24" i="2"/>
  <c r="W47" i="2"/>
  <c r="G39" i="2"/>
  <c r="W18" i="2"/>
  <c r="Q25" i="2"/>
  <c r="W20" i="2"/>
  <c r="Q47" i="2"/>
  <c r="G23" i="2"/>
  <c r="U25" i="2"/>
  <c r="K20" i="2"/>
  <c r="U33" i="2"/>
  <c r="I47" i="2"/>
  <c r="Q41" i="2"/>
  <c r="Q23" i="2"/>
  <c r="Y18" i="2"/>
  <c r="M48" i="2"/>
  <c r="Q20" i="2"/>
  <c r="O33" i="2"/>
  <c r="G22" i="2"/>
  <c r="G25" i="2"/>
  <c r="U47" i="2"/>
  <c r="W19" i="2"/>
  <c r="O23" i="2"/>
  <c r="AA20" i="2"/>
  <c r="Q44" i="2"/>
  <c r="Y21" i="2"/>
  <c r="W22" i="2"/>
  <c r="Y22" i="2"/>
  <c r="O48" i="2"/>
  <c r="M19" i="2"/>
  <c r="S39" i="2"/>
  <c r="AA46" i="2"/>
  <c r="O44" i="2"/>
  <c r="O24" i="2"/>
  <c r="U44" i="2"/>
  <c r="Y20" i="2"/>
  <c r="S44" i="2"/>
  <c r="Y41" i="2"/>
  <c r="K40" i="2"/>
  <c r="G33" i="2"/>
  <c r="O21" i="2"/>
  <c r="G41" i="2"/>
  <c r="K25" i="2"/>
  <c r="O18" i="2"/>
  <c r="AA47" i="2"/>
  <c r="O25" i="2"/>
  <c r="W41" i="2"/>
  <c r="W23" i="2"/>
  <c r="I23" i="2"/>
  <c r="O20" i="2"/>
  <c r="O39" i="2"/>
  <c r="G49" i="2"/>
  <c r="Y47" i="2"/>
  <c r="K46" i="2"/>
  <c r="AA33" i="2"/>
  <c r="M25" i="2"/>
  <c r="Y40" i="2"/>
  <c r="W44" i="2"/>
  <c r="AA22" i="2"/>
  <c r="M22" i="2"/>
  <c r="AA24" i="2"/>
  <c r="O41" i="2"/>
  <c r="I33" i="2"/>
  <c r="Y39" i="2"/>
  <c r="Y48" i="2"/>
  <c r="M46" i="2"/>
  <c r="K33" i="2"/>
  <c r="O47" i="2"/>
  <c r="U19" i="2"/>
  <c r="I44" i="2"/>
  <c r="AA41" i="2"/>
  <c r="M21" i="2"/>
  <c r="Y24" i="2"/>
  <c r="M23" i="2"/>
  <c r="U39" i="2"/>
  <c r="W21" i="2"/>
  <c r="W39" i="2"/>
  <c r="K48" i="2"/>
  <c r="AA18" i="2"/>
  <c r="S25" i="2"/>
  <c r="K19" i="2"/>
  <c r="M40" i="2"/>
  <c r="M41" i="2"/>
  <c r="S21" i="2"/>
  <c r="I48" i="2"/>
  <c r="U22" i="2"/>
  <c r="M33" i="2"/>
  <c r="U24" i="2"/>
  <c r="M39" i="2"/>
  <c r="G18" i="2"/>
  <c r="K41" i="2"/>
  <c r="AA44" i="2"/>
  <c r="S48" i="2"/>
  <c r="I25" i="2"/>
  <c r="W48" i="2"/>
  <c r="M24" i="2"/>
  <c r="U20" i="2"/>
  <c r="I40" i="2"/>
  <c r="S22" i="2"/>
  <c r="S23" i="2"/>
  <c r="I41" i="2"/>
  <c r="K21" i="2"/>
  <c r="G47" i="2"/>
  <c r="Y23" i="2"/>
  <c r="Q33" i="2"/>
  <c r="I46" i="2"/>
  <c r="Y25" i="2"/>
  <c r="Q40" i="2"/>
  <c r="S18" i="2"/>
  <c r="S41" i="2"/>
  <c r="K47" i="2"/>
  <c r="G44" i="2"/>
  <c r="K39" i="2"/>
  <c r="AA40" i="2"/>
  <c r="K18" i="2"/>
  <c r="Y44" i="2"/>
  <c r="Q48" i="2"/>
  <c r="I19" i="2"/>
  <c r="W25" i="2"/>
  <c r="O40" i="2"/>
  <c r="G40" i="2"/>
  <c r="Y46" i="2"/>
  <c r="O22" i="2"/>
  <c r="AA25" i="2"/>
  <c r="S40" i="2"/>
  <c r="S19" i="2"/>
  <c r="U41" i="2"/>
  <c r="Y33" i="2"/>
  <c r="O46" i="2"/>
  <c r="I22" i="2"/>
  <c r="X50" i="2"/>
  <c r="Q19" i="2"/>
  <c r="M20" i="2"/>
  <c r="Q18" i="2"/>
  <c r="G48" i="2"/>
  <c r="U46" i="2"/>
  <c r="K22" i="2"/>
  <c r="AA23" i="2"/>
  <c r="S33" i="2"/>
  <c r="G21" i="2"/>
  <c r="U48" i="2"/>
  <c r="K24" i="2"/>
  <c r="W33" i="2"/>
  <c r="Y19" i="2"/>
  <c r="AA48" i="2"/>
  <c r="M47" i="2"/>
  <c r="U40" i="2"/>
  <c r="W40" i="2"/>
  <c r="U23" i="2"/>
  <c r="S24" i="2"/>
  <c r="G19" i="2"/>
  <c r="I20" i="2"/>
  <c r="T49" i="2" l="1"/>
  <c r="T12" i="5" s="1"/>
  <c r="T31" i="5" s="1"/>
  <c r="L49" i="2"/>
  <c r="L12" i="5" s="1"/>
  <c r="L31" i="5" s="1"/>
  <c r="J49" i="2"/>
  <c r="J12" i="5" s="1"/>
  <c r="J31" i="5" s="1"/>
  <c r="H49" i="2"/>
  <c r="H12" i="5" l="1"/>
  <c r="H31" i="5" s="1"/>
</calcChain>
</file>

<file path=xl/sharedStrings.xml><?xml version="1.0" encoding="utf-8"?>
<sst xmlns="http://schemas.openxmlformats.org/spreadsheetml/2006/main" count="266" uniqueCount="129">
  <si>
    <t>Score</t>
  </si>
  <si>
    <t>Final Technical Evaluation Score:</t>
  </si>
  <si>
    <t>Notes on Scored Criteria:</t>
  </si>
  <si>
    <t>NOTE:</t>
  </si>
  <si>
    <t>Tender 8</t>
  </si>
  <si>
    <t>Tender 9</t>
  </si>
  <si>
    <t>Tender 10</t>
  </si>
  <si>
    <t>Tender 1</t>
  </si>
  <si>
    <t>Tender 2</t>
  </si>
  <si>
    <t>Tender 3</t>
  </si>
  <si>
    <t>Tender 5</t>
  </si>
  <si>
    <t>Tender 6</t>
  </si>
  <si>
    <t>Tender 7</t>
  </si>
  <si>
    <t>Tender 4</t>
  </si>
  <si>
    <t>Questions</t>
  </si>
  <si>
    <t>Gatekeepers (all must be met)</t>
  </si>
  <si>
    <t>Does your registry integrate with AD (Active Directory) and able to apply security/access rules based on user/system profiles?</t>
  </si>
  <si>
    <t>Does your solution support encrypted passwords?</t>
  </si>
  <si>
    <t>score</t>
  </si>
  <si>
    <t>Weighted score</t>
  </si>
  <si>
    <t>Max weighted score</t>
  </si>
  <si>
    <t>Score criteria</t>
  </si>
  <si>
    <t>Evidence required</t>
  </si>
  <si>
    <t>Do you have any previous involvement in the end to end testing of this solution?</t>
  </si>
  <si>
    <t>Provide information about previous testing of implemented product.</t>
  </si>
  <si>
    <t>No = 0
Yes = 5</t>
  </si>
  <si>
    <t>No = 0
Yes = 3</t>
  </si>
  <si>
    <t>Are there any third party licenses required?</t>
  </si>
  <si>
    <t>Yes = 0
No = 2</t>
  </si>
  <si>
    <t>Provide roadmap with details of planned development and maintenance life cycles.</t>
  </si>
  <si>
    <t>Does the software offer help Including the complete documentation?</t>
  </si>
  <si>
    <t>Is there a roadmap for product development and support for at least the next 3 years?</t>
  </si>
  <si>
    <t>Provide information on help and how the help information is maintained.</t>
  </si>
  <si>
    <t>Provide product datasheet and demonstration of the functionality.</t>
  </si>
  <si>
    <t>List third party licenses required.</t>
  </si>
  <si>
    <t xml:space="preserve">Company to provide letter of experience staff consisting of CV with qualification and years of experience. </t>
  </si>
  <si>
    <t>Does the solution allow the management of user roles (normal user and user admin roles), explain in full.</t>
  </si>
  <si>
    <t>Provide security related information regarding encrypted password support.</t>
  </si>
  <si>
    <t>Provide user roles provided for and descriptions of these roles.</t>
  </si>
  <si>
    <t>No = 0 
local machine only = 1
Yes, local machine and online = 3</t>
  </si>
  <si>
    <t>No experience = 0
3 or &gt; years experience = 5</t>
  </si>
  <si>
    <r>
      <t xml:space="preserve">Does the company have </t>
    </r>
    <r>
      <rPr>
        <sz val="10"/>
        <rFont val="Arial"/>
        <family val="2"/>
      </rPr>
      <t xml:space="preserve">experienced support personnel </t>
    </r>
    <r>
      <rPr>
        <sz val="10"/>
        <rFont val="Arial"/>
        <family val="2"/>
      </rPr>
      <t>(minimum 3 years experience)</t>
    </r>
    <r>
      <rPr>
        <sz val="10"/>
        <rFont val="Arial"/>
        <family val="2"/>
      </rPr>
      <t xml:space="preserve"> to provide Maintenance and Support?</t>
    </r>
  </si>
  <si>
    <t>0 Tests = 0
2 and &lt; Tests = 1
&gt;2 Tests = 3</t>
  </si>
  <si>
    <t>Cloud solution South Africa or EU based</t>
  </si>
  <si>
    <t>List the companies making use of your current solution</t>
  </si>
  <si>
    <t>Companies in South Africa (SA) and the Europen Union (EU) using the services and successfully implemented this solution.</t>
  </si>
  <si>
    <t xml:space="preserve">Number of Staff employed by your company </t>
  </si>
  <si>
    <t>3 or less = 1
4-6 = 2
7-10 = 4
more than 10 = 5</t>
  </si>
  <si>
    <t>Provide an org structure with the number of employees</t>
  </si>
  <si>
    <t>Names of research/ corporate/ government libraries serviced by your company over the past two (2) years</t>
  </si>
  <si>
    <t>0 = 0
1-4 = 2
5-6 = 3
7-10 = 4
more than 10 = 5</t>
  </si>
  <si>
    <t>List the companies services during the last two years</t>
  </si>
  <si>
    <t>Features supported by the application:
Authenticate User, Display, Addition, Duplication, Deletion or Remove, Modification, Receive, User Registration, Check-out book, Check-in book, Item on Holds, Item Search, Check Item Status, Global Item Modification, Global call number, Renew User or privileges, Renew Item, Confirm Address, Suspend and Unsuspended User, Copy User, Audit trail functionality, Supports print and electronic resources, Integration with KB, ERM and discovery solutions</t>
  </si>
  <si>
    <t>From the features listed here, the following fully provided:
15 or less features = 1
16-18 features = 2
19-20 features = 3
20-22 features = 4
All features = 5</t>
  </si>
  <si>
    <t>Provide a list of features provided and a detailed description per feature.</t>
  </si>
  <si>
    <t>1 capability = 1
2 capabilities = 3
All capabilities = 5</t>
  </si>
  <si>
    <t>Describe the search and discovery capability of the solution
Capabilities required:
1. User can search catalogs from a browser
2. Integrate with other library databases
3. Search is user profile dependent</t>
  </si>
  <si>
    <t>Provide a detailed explanation of the search and discovery capabilities provided by the solution.</t>
  </si>
  <si>
    <t>Can the system manage some/all functionality in an offline mode? List the modules that can be used in offilne mode.</t>
  </si>
  <si>
    <t>Solution can not manage off-line work = 0
Solution can manage off-line work = 5</t>
  </si>
  <si>
    <t>Provide information on the modules availabe for off-line use and how this data is syncronised back with main database when on-line.</t>
  </si>
  <si>
    <t>List the modules available in your solution:
Cataloguing, Circulation, Report and statisics, Administration, Acquisitions, OPAC, License manager, Discovery tool (beyond catalogue), Collection assessment, Counter statistical tool (External resources)</t>
  </si>
  <si>
    <t>From the modules listed here, the following fully provided:
5 or less = 1
6-8 = 3
9 or more = 5</t>
  </si>
  <si>
    <t>List the standards supported and how this is maintained in your solution.</t>
  </si>
  <si>
    <t>Can the solution be used by multiple Eskom libraries. We have libraries across the country. Indicate how the solution will manage the different locations.</t>
  </si>
  <si>
    <t>No = 0
Yes with customisation = 2
Yes = 5</t>
  </si>
  <si>
    <t>Explain how the solution manage multiple company libraries. If any customisation is required to accomplish this provide information on how this can be achieved.</t>
  </si>
  <si>
    <t>Does the solution have mobile capability?</t>
  </si>
  <si>
    <t>Explain what functionality is available via mobile devices. If any customisation is required to accomplish this provide information on how this can be achieved.</t>
  </si>
  <si>
    <t>What notification capabilities does the solution offer?
SMS, Email, Push via app, etc.</t>
  </si>
  <si>
    <t>None = 0
SMS only = 2
SMS, Email and more = 5</t>
  </si>
  <si>
    <t>A list the capabilities provided and how this is used in the solution.</t>
  </si>
  <si>
    <t>Information is provided on the backup mechanisms as well as how the restore process with the customer is managed.</t>
  </si>
  <si>
    <t>Provide security related information on how AD integration is achieved.</t>
  </si>
  <si>
    <t>Can the solution integrate with SAP HR to verify employee status. Explain how this is used in circulation management.</t>
  </si>
  <si>
    <t>Show proof of integration capability and how this is used to track employee status.</t>
  </si>
  <si>
    <t>Can the solution integrate with the Eskom exchange servers to facilitate email management?</t>
  </si>
  <si>
    <t>Show proof of email integration capability to exchange servers.</t>
  </si>
  <si>
    <t>Describe the process to be followed to identify data required for migration to the new solution. What migration configuration/conversion principles will be used. State if any assumptions about the data will be made and if any data migration exclusion principles will be used.</t>
  </si>
  <si>
    <t>No migration can be done = 0
Development required and significant effort required = 3
Easily managed migration = 5</t>
  </si>
  <si>
    <t>Provide the data migration process to be followed and how this is managed as a once-off exercise.</t>
  </si>
  <si>
    <t>Does the solution comply with the Protection of Personal Information (POPI) Act?</t>
  </si>
  <si>
    <t>Provide information on how this is addressed in the solution.</t>
  </si>
  <si>
    <t>List the reports available in the solution. Can users create their own reports?</t>
  </si>
  <si>
    <t>A list of reports available, information on functionality avaliable for custom reports</t>
  </si>
  <si>
    <t>No user login = 0
Only normal user = 1
User and admin roles = 3</t>
  </si>
  <si>
    <t>Is the data in the solution encrypted? In transit and at rest?</t>
  </si>
  <si>
    <t>Provide security related information regarding your solution connectivity support.</t>
  </si>
  <si>
    <t>Is Multi-factor authentication supported?</t>
  </si>
  <si>
    <t>Provide security related information on password management via MFA.</t>
  </si>
  <si>
    <t>How are backups maintained and how is data restore processes managed? Can backups be restored via a self-service interface?</t>
  </si>
  <si>
    <t>No backups = 0
Backups and restore process in place = 3
Backup and restore plus self service restore = 5</t>
  </si>
  <si>
    <t>Is Disaster Recovery available as part of the service?</t>
  </si>
  <si>
    <t>Information is provided on the DR mechanisms as well as how the process with the customer is managed.</t>
  </si>
  <si>
    <t>Do you accept liability for the loss or breach of Eskom data due to negligence, human error or hardware failure? (including 3rd parties)</t>
  </si>
  <si>
    <t>Liability for failure is adequately described.</t>
  </si>
  <si>
    <t>No = 0
Yes = 10</t>
  </si>
  <si>
    <t>Cloud Data Standard
Baseline security Control
Encryption – Sensitive information and data stored in a Cloud environment will be encrypted, and the encryption keys must be managed by Eskom. Communication channels between Eskom users and the Cloud environment must be encrypted in accordance with Eskom Encryption Standard.</t>
  </si>
  <si>
    <t>Is your solution protected by Intrusion Prevention\Detection systems that send alerts in real-time?</t>
  </si>
  <si>
    <t>Cloud Data Standard
Baseline security Control
Intrusion prevention and detection – The Cloud environment, or the Eskom-specific service, must be monitored and protected by an IPS and/or IDS that will send alerts in real-time.</t>
  </si>
  <si>
    <t xml:space="preserve">Does the solution follow the following standards?
1. UDC – Universal Decimal Classification (BS 1000M:1993), 2. RDA – Resource Description Assess, 3. OCLC – Online Computer Library Centre.Inc, 4. LCSH – Library of Congress Subject Headings, 5. MARC21- Machine Readable Cataloguing
</t>
  </si>
  <si>
    <t xml:space="preserve">1 point per standard supported (Max 5 points)
</t>
  </si>
  <si>
    <t xml:space="preserve">The system should have the ability to integrate/interoperate with other software/products </t>
  </si>
  <si>
    <t>Supplier should have 3+ local support resources</t>
  </si>
  <si>
    <t>Library management system</t>
  </si>
  <si>
    <t>Acceptable final score for demo to be considered:</t>
  </si>
  <si>
    <t>Show the search and discovery capability of the solution
Capabilities required:
1. User can search catalogs from a browser
2. Integrate with other library databases
3. Search is user profile dependent</t>
  </si>
  <si>
    <t>Vendor can demonstrate the application features.</t>
  </si>
  <si>
    <t>Final Demo Evaluation Score:</t>
  </si>
  <si>
    <t>Demonstrate the search and discovery features successfully.</t>
  </si>
  <si>
    <t>Demonstrate the offline capability.</t>
  </si>
  <si>
    <t>Show all modules available.</t>
  </si>
  <si>
    <t>Show standards used.</t>
  </si>
  <si>
    <t>Demonstrate use of solution across multiple libraries.</t>
  </si>
  <si>
    <t>Demonstrate mobile capabilities.</t>
  </si>
  <si>
    <t>Demonstrate all notification capabilities.</t>
  </si>
  <si>
    <t>Show how backups are managed in the solution.</t>
  </si>
  <si>
    <t>Demonstrate the use and management of user roles in the application.</t>
  </si>
  <si>
    <t>Demonstrate MFA logins.</t>
  </si>
  <si>
    <t>Does Eskom have the option to manage the encryption keys?</t>
  </si>
  <si>
    <t>Show help information and documentation</t>
  </si>
  <si>
    <t>Show the reports available in the solution. Demonstate the creation of user defined reports.</t>
  </si>
  <si>
    <t>1-3 = 1
4-5 = 3
more than 5 = 5</t>
  </si>
  <si>
    <t>Gatekeepers (all must be met for the technical evaluation to be considered)</t>
  </si>
  <si>
    <t>A demo will be considered acceptable with a score above:</t>
  </si>
  <si>
    <t>Acceptable technical evaluation score for demo to be considered:</t>
  </si>
  <si>
    <t>Yes</t>
  </si>
  <si>
    <t>No</t>
  </si>
  <si>
    <t>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</si>
</sst>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quot;R&quot;\ * #,##0.00_ ;_ &quot;R&quot;\ * \-#,##0.00_ ;_ &quot;R&quot;\ * &quot;-&quot;??_ ;_ @_ "/>
    <numFmt numFmtId="165" formatCode="_ * #,##0.00_ ;_ * \-#,##0.00_ ;_ * &quot;-&quot;??_ ;_ @_ "/>
    <numFmt numFmtId="166" formatCode="_ * #,##0_ ;_ * \-#,##0_ ;_ * &quot;-&quot;??_ ;_ @_ "/>
    <numFmt numFmtId="167" formatCode="0.0%"/>
  </numFmts>
  <fonts count="12" x14ac:knownFonts="1">
    <font>
      <sz val="10"/>
      <name val="Arial"/>
    </font>
    <font>
      <sz val="10"/>
      <name val="Arial"/>
      <family val="2"/>
    </font>
    <font>
      <sz val="8"/>
      <name val="Arial"/>
      <family val="2"/>
    </font>
    <font>
      <b/>
      <sz val="10"/>
      <name val="Arial"/>
      <family val="2"/>
    </font>
    <font>
      <i/>
      <sz val="10"/>
      <name val="Arial"/>
      <family val="2"/>
    </font>
    <font>
      <b/>
      <sz val="14"/>
      <name val="Arial"/>
      <family val="2"/>
    </font>
    <font>
      <b/>
      <sz val="16"/>
      <name val="Arial"/>
      <family val="2"/>
    </font>
    <font>
      <sz val="10"/>
      <name val="Arial"/>
      <family val="2"/>
    </font>
    <font>
      <sz val="10"/>
      <name val="Arial"/>
      <family val="2"/>
    </font>
    <font>
      <b/>
      <sz val="14"/>
      <name val="Calibri"/>
      <family val="2"/>
      <scheme val="minor"/>
    </font>
    <font>
      <sz val="10"/>
      <color theme="1"/>
      <name val="Arial"/>
      <family val="2"/>
    </font>
    <font>
      <b/>
      <sz val="12"/>
      <color rgb="FFFF0000"/>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18"/>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s>
  <cellStyleXfs count="5">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133">
    <xf numFmtId="0" fontId="0" fillId="0" borderId="0" xfId="0"/>
    <xf numFmtId="0" fontId="3" fillId="0" borderId="0" xfId="0" applyFont="1"/>
    <xf numFmtId="0" fontId="0" fillId="0" borderId="1" xfId="0" applyBorder="1"/>
    <xf numFmtId="0" fontId="0" fillId="0" borderId="0" xfId="0" applyBorder="1"/>
    <xf numFmtId="0" fontId="1" fillId="3" borderId="9" xfId="0" applyFont="1" applyFill="1" applyBorder="1"/>
    <xf numFmtId="0" fontId="1" fillId="3" borderId="10" xfId="0" applyFont="1" applyFill="1" applyBorder="1"/>
    <xf numFmtId="0" fontId="1" fillId="3" borderId="11" xfId="0" applyFont="1" applyFill="1" applyBorder="1"/>
    <xf numFmtId="0" fontId="3" fillId="4" borderId="1" xfId="0" applyFont="1" applyFill="1" applyBorder="1"/>
    <xf numFmtId="0" fontId="1" fillId="3" borderId="17" xfId="0" applyFont="1" applyFill="1" applyBorder="1" applyAlignment="1"/>
    <xf numFmtId="0" fontId="1" fillId="3" borderId="2" xfId="0" applyFont="1" applyFill="1" applyBorder="1" applyAlignment="1"/>
    <xf numFmtId="0" fontId="7" fillId="3" borderId="2" xfId="0" applyFont="1" applyFill="1" applyBorder="1" applyAlignment="1"/>
    <xf numFmtId="0" fontId="7" fillId="3" borderId="6" xfId="0" applyFont="1" applyFill="1" applyBorder="1" applyAlignment="1"/>
    <xf numFmtId="0" fontId="0" fillId="0" borderId="0" xfId="0" applyAlignment="1"/>
    <xf numFmtId="0" fontId="7" fillId="3" borderId="8" xfId="0" applyFont="1" applyFill="1" applyBorder="1" applyAlignment="1"/>
    <xf numFmtId="0" fontId="7" fillId="3" borderId="5" xfId="0" applyFont="1" applyFill="1" applyBorder="1" applyAlignment="1"/>
    <xf numFmtId="0" fontId="7" fillId="3" borderId="7" xfId="0" applyFont="1" applyFill="1" applyBorder="1" applyAlignment="1"/>
    <xf numFmtId="0" fontId="3" fillId="0" borderId="18" xfId="0" applyFont="1" applyBorder="1"/>
    <xf numFmtId="0" fontId="7" fillId="0" borderId="0" xfId="0" applyFont="1"/>
    <xf numFmtId="0" fontId="5" fillId="0" borderId="0" xfId="0" applyFont="1"/>
    <xf numFmtId="0" fontId="9" fillId="2" borderId="1" xfId="0" applyFont="1" applyFill="1" applyBorder="1" applyAlignment="1">
      <alignment horizontal="center"/>
    </xf>
    <xf numFmtId="0" fontId="9" fillId="2" borderId="18" xfId="0" applyFont="1" applyFill="1" applyBorder="1" applyAlignment="1">
      <alignment horizontal="center"/>
    </xf>
    <xf numFmtId="0" fontId="3" fillId="4" borderId="1" xfId="0" applyFont="1" applyFill="1" applyBorder="1" applyAlignment="1">
      <alignment horizontal="center"/>
    </xf>
    <xf numFmtId="0" fontId="8" fillId="3" borderId="18" xfId="0" applyFont="1" applyFill="1" applyBorder="1"/>
    <xf numFmtId="0" fontId="3" fillId="4" borderId="19" xfId="0" applyFont="1" applyFill="1" applyBorder="1"/>
    <xf numFmtId="0" fontId="0" fillId="0" borderId="1" xfId="0" applyBorder="1" applyAlignment="1">
      <alignment horizontal="center"/>
    </xf>
    <xf numFmtId="0" fontId="9" fillId="2" borderId="19" xfId="0" applyFont="1" applyFill="1" applyBorder="1" applyAlignment="1">
      <alignment horizontal="center"/>
    </xf>
    <xf numFmtId="0" fontId="0" fillId="0" borderId="1" xfId="0" applyBorder="1" applyAlignment="1">
      <alignment vertical="top"/>
    </xf>
    <xf numFmtId="0" fontId="3" fillId="3" borderId="18" xfId="0" applyFont="1" applyFill="1" applyBorder="1"/>
    <xf numFmtId="0" fontId="3" fillId="3" borderId="19" xfId="0" applyFont="1" applyFill="1" applyBorder="1"/>
    <xf numFmtId="0" fontId="0" fillId="6" borderId="0" xfId="0" applyFill="1"/>
    <xf numFmtId="0" fontId="3" fillId="3" borderId="14" xfId="0" applyFont="1" applyFill="1" applyBorder="1" applyAlignment="1">
      <alignment horizontal="left" wrapText="1"/>
    </xf>
    <xf numFmtId="0" fontId="0" fillId="0" borderId="20" xfId="0" applyBorder="1" applyAlignment="1"/>
    <xf numFmtId="0" fontId="3" fillId="4" borderId="1" xfId="0" applyFont="1" applyFill="1" applyBorder="1" applyAlignment="1">
      <alignment wrapText="1"/>
    </xf>
    <xf numFmtId="0" fontId="0" fillId="0" borderId="20" xfId="0" applyFill="1" applyBorder="1" applyAlignment="1">
      <alignment horizontal="left" vertical="top" wrapText="1"/>
    </xf>
    <xf numFmtId="43" fontId="9" fillId="2" borderId="19" xfId="0" applyNumberFormat="1" applyFont="1" applyFill="1" applyBorder="1" applyAlignment="1">
      <alignment horizontal="center"/>
    </xf>
    <xf numFmtId="9" fontId="9" fillId="2" borderId="19" xfId="3" applyFont="1" applyFill="1" applyBorder="1" applyAlignment="1">
      <alignment horizontal="center"/>
    </xf>
    <xf numFmtId="167" fontId="9" fillId="5" borderId="18" xfId="0" applyNumberFormat="1" applyFont="1" applyFill="1" applyBorder="1"/>
    <xf numFmtId="166" fontId="9" fillId="0" borderId="18" xfId="1" applyNumberFormat="1" applyFont="1" applyFill="1" applyBorder="1"/>
    <xf numFmtId="0" fontId="3" fillId="0" borderId="0" xfId="0" applyFont="1" applyBorder="1"/>
    <xf numFmtId="0" fontId="7" fillId="0" borderId="0" xfId="0" applyFont="1" applyBorder="1"/>
    <xf numFmtId="0" fontId="3" fillId="0" borderId="0" xfId="0" applyFont="1" applyBorder="1" applyAlignment="1">
      <alignment horizontal="left"/>
    </xf>
    <xf numFmtId="0" fontId="3" fillId="3" borderId="16" xfId="0" applyFont="1" applyFill="1" applyBorder="1" applyAlignment="1">
      <alignment horizontal="left" wrapText="1"/>
    </xf>
    <xf numFmtId="0" fontId="3" fillId="3" borderId="18" xfId="0" applyFont="1" applyFill="1" applyBorder="1" applyAlignment="1">
      <alignment horizontal="left" wrapText="1"/>
    </xf>
    <xf numFmtId="0" fontId="3" fillId="3" borderId="19" xfId="0" applyFont="1" applyFill="1" applyBorder="1" applyAlignment="1">
      <alignment horizontal="left" wrapText="1"/>
    </xf>
    <xf numFmtId="0" fontId="7" fillId="0" borderId="15" xfId="0" applyFont="1" applyBorder="1" applyAlignment="1">
      <alignment horizontal="left" vertical="top" wrapText="1"/>
    </xf>
    <xf numFmtId="0" fontId="0" fillId="0" borderId="0" xfId="0" applyBorder="1" applyAlignment="1">
      <alignment horizontal="center"/>
    </xf>
    <xf numFmtId="0" fontId="7" fillId="0" borderId="0" xfId="0" applyFont="1" applyBorder="1" applyAlignment="1">
      <alignment horizontal="center"/>
    </xf>
    <xf numFmtId="0" fontId="7" fillId="0" borderId="20" xfId="0" applyFont="1" applyFill="1" applyBorder="1" applyAlignment="1">
      <alignment horizontal="left" vertical="top" wrapText="1"/>
    </xf>
    <xf numFmtId="0" fontId="10" fillId="0" borderId="20" xfId="0" applyFont="1" applyFill="1" applyBorder="1" applyAlignment="1">
      <alignment horizontal="left" vertical="top" wrapText="1"/>
    </xf>
    <xf numFmtId="0" fontId="10" fillId="0" borderId="15" xfId="0" applyFont="1" applyBorder="1" applyAlignment="1">
      <alignment horizontal="left" vertical="top" wrapText="1"/>
    </xf>
    <xf numFmtId="0" fontId="7" fillId="6" borderId="20" xfId="0" applyFont="1" applyFill="1" applyBorder="1" applyAlignment="1">
      <alignment horizontal="left" vertical="top" wrapText="1"/>
    </xf>
    <xf numFmtId="0" fontId="7" fillId="6" borderId="20" xfId="0" applyFont="1" applyFill="1" applyBorder="1" applyAlignment="1">
      <alignment horizontal="left" vertical="top" wrapText="1"/>
    </xf>
    <xf numFmtId="0" fontId="2" fillId="0" borderId="21" xfId="0" applyFont="1" applyBorder="1" applyAlignment="1"/>
    <xf numFmtId="0" fontId="0" fillId="0" borderId="28" xfId="0" applyBorder="1" applyAlignment="1"/>
    <xf numFmtId="0" fontId="7" fillId="6" borderId="15" xfId="0" applyFont="1" applyFill="1" applyBorder="1" applyAlignment="1">
      <alignment horizontal="left" vertical="top" wrapText="1"/>
    </xf>
    <xf numFmtId="0" fontId="10" fillId="6" borderId="15" xfId="0" applyFont="1" applyFill="1" applyBorder="1" applyAlignment="1">
      <alignment horizontal="left" vertical="top" wrapText="1"/>
    </xf>
    <xf numFmtId="0" fontId="0" fillId="6" borderId="1" xfId="0" applyFill="1" applyBorder="1" applyAlignment="1">
      <alignment vertical="top"/>
    </xf>
    <xf numFmtId="9" fontId="0" fillId="0" borderId="28" xfId="0" applyNumberFormat="1" applyBorder="1" applyAlignment="1"/>
    <xf numFmtId="9" fontId="3" fillId="0" borderId="28" xfId="0" applyNumberFormat="1" applyFont="1" applyBorder="1" applyAlignment="1">
      <alignment horizontal="center"/>
    </xf>
    <xf numFmtId="9" fontId="3" fillId="0" borderId="0" xfId="0" applyNumberFormat="1" applyFont="1" applyBorder="1" applyAlignment="1">
      <alignment horizontal="left"/>
    </xf>
    <xf numFmtId="0" fontId="7" fillId="6" borderId="20" xfId="0" applyFont="1" applyFill="1" applyBorder="1" applyAlignment="1">
      <alignment horizontal="left" vertical="top" wrapText="1"/>
    </xf>
    <xf numFmtId="0" fontId="3" fillId="3" borderId="14" xfId="0" applyFont="1" applyFill="1" applyBorder="1" applyAlignment="1">
      <alignment horizontal="left" wrapText="1"/>
    </xf>
    <xf numFmtId="0" fontId="0" fillId="0" borderId="20" xfId="0" applyBorder="1" applyAlignment="1"/>
    <xf numFmtId="0" fontId="3" fillId="4" borderId="1" xfId="0" applyFont="1" applyFill="1" applyBorder="1" applyAlignment="1">
      <alignment horizontal="center"/>
    </xf>
    <xf numFmtId="0" fontId="0" fillId="0" borderId="1" xfId="0" applyBorder="1" applyAlignment="1">
      <alignment horizontal="center"/>
    </xf>
    <xf numFmtId="0" fontId="1" fillId="6" borderId="20" xfId="0" applyFont="1" applyFill="1" applyBorder="1" applyAlignment="1">
      <alignment horizontal="left" vertical="top" wrapText="1"/>
    </xf>
    <xf numFmtId="0" fontId="1" fillId="0" borderId="0" xfId="0" applyFont="1" applyBorder="1"/>
    <xf numFmtId="0" fontId="1" fillId="6" borderId="1" xfId="0" applyFont="1" applyFill="1" applyBorder="1"/>
    <xf numFmtId="0" fontId="1" fillId="0" borderId="0" xfId="0" applyFont="1"/>
    <xf numFmtId="9" fontId="0" fillId="0" borderId="0" xfId="0" applyNumberFormat="1"/>
    <xf numFmtId="0" fontId="1" fillId="3" borderId="3" xfId="0" applyFont="1" applyFill="1" applyBorder="1" applyAlignment="1"/>
    <xf numFmtId="0" fontId="6" fillId="3" borderId="0" xfId="0" applyFont="1" applyFill="1" applyBorder="1" applyAlignment="1"/>
    <xf numFmtId="0" fontId="1" fillId="3" borderId="0" xfId="0" applyFont="1" applyFill="1" applyBorder="1" applyAlignment="1"/>
    <xf numFmtId="0" fontId="7" fillId="3" borderId="0" xfId="0" applyFont="1" applyFill="1" applyBorder="1" applyAlignment="1"/>
    <xf numFmtId="0" fontId="7" fillId="3" borderId="4" xfId="0" applyFont="1" applyFill="1" applyBorder="1" applyAlignment="1"/>
    <xf numFmtId="0" fontId="1" fillId="6" borderId="15" xfId="0" applyFont="1" applyFill="1" applyBorder="1" applyAlignment="1">
      <alignment horizontal="left" vertical="top" wrapText="1"/>
    </xf>
    <xf numFmtId="0" fontId="1" fillId="0" borderId="15" xfId="0" applyFont="1" applyBorder="1" applyAlignment="1">
      <alignment horizontal="left" vertical="top" wrapText="1"/>
    </xf>
    <xf numFmtId="0" fontId="1" fillId="0" borderId="20" xfId="0" applyFont="1" applyFill="1" applyBorder="1" applyAlignment="1">
      <alignment horizontal="left" vertical="top" wrapText="1"/>
    </xf>
    <xf numFmtId="0" fontId="1" fillId="0" borderId="0" xfId="0" applyFont="1" applyFill="1" applyBorder="1"/>
    <xf numFmtId="0" fontId="3" fillId="4" borderId="1" xfId="0" applyFont="1" applyFill="1" applyBorder="1" applyAlignment="1">
      <alignment horizontal="center"/>
    </xf>
    <xf numFmtId="0" fontId="3" fillId="4" borderId="1" xfId="0" applyFont="1" applyFill="1" applyBorder="1" applyAlignment="1">
      <alignment horizontal="center"/>
    </xf>
    <xf numFmtId="0" fontId="11" fillId="0" borderId="18" xfId="0" applyFont="1" applyBorder="1"/>
    <xf numFmtId="9" fontId="7" fillId="0" borderId="0" xfId="0" applyNumberFormat="1" applyFont="1" applyBorder="1"/>
    <xf numFmtId="9" fontId="1" fillId="0" borderId="0" xfId="0" applyNumberFormat="1" applyFont="1" applyBorder="1"/>
    <xf numFmtId="0" fontId="3" fillId="4" borderId="1" xfId="0" applyFont="1" applyFill="1" applyBorder="1" applyAlignment="1">
      <alignment horizontal="center"/>
    </xf>
    <xf numFmtId="0" fontId="1" fillId="0" borderId="0" xfId="4"/>
    <xf numFmtId="0" fontId="3" fillId="0" borderId="0" xfId="4" applyFont="1"/>
    <xf numFmtId="0" fontId="3" fillId="4" borderId="21" xfId="0" applyFont="1" applyFill="1" applyBorder="1" applyAlignment="1">
      <alignment horizontal="center"/>
    </xf>
    <xf numFmtId="0" fontId="3" fillId="4" borderId="20" xfId="0" applyFont="1" applyFill="1" applyBorder="1" applyAlignment="1">
      <alignment horizontal="center"/>
    </xf>
    <xf numFmtId="0" fontId="4" fillId="0" borderId="25" xfId="0" applyFont="1" applyBorder="1" applyAlignment="1">
      <alignment horizontal="left" wrapText="1"/>
    </xf>
    <xf numFmtId="0" fontId="4" fillId="0" borderId="26" xfId="0" applyFont="1" applyBorder="1" applyAlignment="1">
      <alignment horizontal="left" wrapText="1"/>
    </xf>
    <xf numFmtId="0" fontId="0" fillId="0" borderId="26" xfId="0" applyBorder="1" applyAlignment="1">
      <alignment horizontal="left" wrapText="1"/>
    </xf>
    <xf numFmtId="0" fontId="0" fillId="0" borderId="27" xfId="0" applyBorder="1" applyAlignment="1">
      <alignment horizontal="left" wrapText="1"/>
    </xf>
    <xf numFmtId="0" fontId="7" fillId="6" borderId="21" xfId="0" applyFont="1" applyFill="1" applyBorder="1" applyAlignment="1">
      <alignment horizontal="left" vertical="top" wrapText="1"/>
    </xf>
    <xf numFmtId="0" fontId="0" fillId="0" borderId="20" xfId="0" applyBorder="1" applyAlignment="1">
      <alignment horizontal="left" vertical="top" wrapText="1"/>
    </xf>
    <xf numFmtId="0" fontId="1" fillId="6" borderId="21" xfId="0" applyFont="1" applyFill="1" applyBorder="1" applyAlignment="1">
      <alignment horizontal="left" vertical="top" wrapText="1"/>
    </xf>
    <xf numFmtId="0" fontId="7" fillId="6" borderId="20" xfId="0" applyFont="1" applyFill="1" applyBorder="1" applyAlignment="1">
      <alignment horizontal="left" vertical="top" wrapText="1"/>
    </xf>
    <xf numFmtId="0" fontId="3" fillId="3" borderId="1" xfId="0" applyFont="1" applyFill="1" applyBorder="1" applyAlignment="1">
      <alignment horizontal="center" wrapText="1"/>
    </xf>
    <xf numFmtId="0" fontId="0" fillId="0" borderId="1" xfId="0" applyBorder="1" applyAlignment="1"/>
    <xf numFmtId="0" fontId="0" fillId="0" borderId="21" xfId="0" applyFill="1" applyBorder="1" applyAlignment="1">
      <alignment horizontal="left" vertical="top" wrapText="1"/>
    </xf>
    <xf numFmtId="0" fontId="0" fillId="0" borderId="20" xfId="0" applyFill="1" applyBorder="1" applyAlignment="1">
      <alignment horizontal="left" vertical="top" wrapText="1"/>
    </xf>
    <xf numFmtId="0" fontId="0" fillId="6" borderId="21" xfId="0" applyFill="1" applyBorder="1" applyAlignment="1">
      <alignment horizontal="left" vertical="top" wrapText="1"/>
    </xf>
    <xf numFmtId="0" fontId="0" fillId="6" borderId="20" xfId="0" applyFill="1" applyBorder="1" applyAlignment="1">
      <alignment horizontal="left" vertical="top" wrapText="1"/>
    </xf>
    <xf numFmtId="0" fontId="10" fillId="0" borderId="21" xfId="0" applyFont="1" applyFill="1" applyBorder="1" applyAlignment="1">
      <alignment horizontal="left" vertical="top" wrapText="1"/>
    </xf>
    <xf numFmtId="0" fontId="10" fillId="0" borderId="20" xfId="0" applyFont="1" applyFill="1" applyBorder="1" applyAlignment="1">
      <alignment horizontal="left" vertical="top" wrapText="1"/>
    </xf>
    <xf numFmtId="164" fontId="3" fillId="3" borderId="21" xfId="2" applyFont="1" applyFill="1" applyBorder="1" applyAlignment="1">
      <alignment horizontal="left" wrapText="1"/>
    </xf>
    <xf numFmtId="0" fontId="0" fillId="0" borderId="28" xfId="0" applyBorder="1" applyAlignment="1">
      <alignment horizontal="left" wrapText="1"/>
    </xf>
    <xf numFmtId="0" fontId="0" fillId="0" borderId="28" xfId="0" applyBorder="1" applyAlignment="1">
      <alignment wrapText="1"/>
    </xf>
    <xf numFmtId="0" fontId="0" fillId="0" borderId="20" xfId="0" applyBorder="1" applyAlignment="1">
      <alignment wrapText="1"/>
    </xf>
    <xf numFmtId="0" fontId="0" fillId="0" borderId="21" xfId="0" applyBorder="1" applyAlignment="1">
      <alignment horizontal="left" vertical="top" wrapText="1"/>
    </xf>
    <xf numFmtId="0" fontId="3" fillId="3" borderId="18" xfId="0" applyFont="1" applyFill="1" applyBorder="1" applyAlignment="1">
      <alignment horizontal="center" wrapText="1"/>
    </xf>
    <xf numFmtId="0" fontId="3" fillId="3" borderId="19" xfId="0" applyFont="1" applyFill="1" applyBorder="1" applyAlignment="1">
      <alignment horizontal="center" wrapText="1"/>
    </xf>
    <xf numFmtId="2" fontId="3" fillId="3" borderId="18" xfId="0" applyNumberFormat="1" applyFont="1" applyFill="1" applyBorder="1" applyAlignment="1">
      <alignment horizontal="center" wrapText="1"/>
    </xf>
    <xf numFmtId="2" fontId="3" fillId="3" borderId="24" xfId="0" applyNumberFormat="1" applyFont="1" applyFill="1" applyBorder="1" applyAlignment="1">
      <alignment horizontal="center" wrapText="1"/>
    </xf>
    <xf numFmtId="0" fontId="3" fillId="3" borderId="14" xfId="0" applyFont="1" applyFill="1" applyBorder="1" applyAlignment="1">
      <alignment horizontal="left" wrapText="1"/>
    </xf>
    <xf numFmtId="0" fontId="10" fillId="6" borderId="21" xfId="0" applyFont="1" applyFill="1" applyBorder="1" applyAlignment="1">
      <alignment horizontal="left" vertical="top" wrapText="1"/>
    </xf>
    <xf numFmtId="0" fontId="10" fillId="6" borderId="20" xfId="0" applyFont="1" applyFill="1" applyBorder="1" applyAlignment="1">
      <alignment horizontal="left" vertical="top" wrapText="1"/>
    </xf>
    <xf numFmtId="0" fontId="0" fillId="0" borderId="20" xfId="0" applyBorder="1" applyAlignment="1"/>
    <xf numFmtId="0" fontId="7" fillId="0" borderId="14" xfId="0" applyFont="1" applyBorder="1" applyAlignment="1">
      <alignment horizontal="center"/>
    </xf>
    <xf numFmtId="0" fontId="0" fillId="0" borderId="15"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4" fillId="0" borderId="29" xfId="0" applyFont="1" applyBorder="1" applyAlignment="1">
      <alignment horizontal="left" wrapText="1"/>
    </xf>
    <xf numFmtId="0" fontId="4" fillId="0" borderId="12" xfId="0" applyFont="1"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6" borderId="1" xfId="0" applyFill="1" applyBorder="1" applyAlignment="1">
      <alignment horizontal="left" vertical="top" wrapText="1"/>
    </xf>
    <xf numFmtId="0" fontId="0" fillId="0" borderId="19" xfId="0" applyBorder="1" applyAlignment="1">
      <alignment horizontal="center" wrapText="1"/>
    </xf>
    <xf numFmtId="2" fontId="3" fillId="3" borderId="14" xfId="0" applyNumberFormat="1" applyFont="1" applyFill="1" applyBorder="1" applyAlignment="1">
      <alignment horizontal="center" wrapText="1"/>
    </xf>
    <xf numFmtId="2" fontId="3" fillId="3" borderId="16" xfId="0" applyNumberFormat="1" applyFont="1" applyFill="1" applyBorder="1" applyAlignment="1">
      <alignment horizontal="center" wrapText="1"/>
    </xf>
    <xf numFmtId="0" fontId="1" fillId="0" borderId="21" xfId="0" applyFont="1" applyBorder="1" applyAlignment="1">
      <alignment horizontal="left" vertical="top" wrapText="1"/>
    </xf>
    <xf numFmtId="0" fontId="3" fillId="4" borderId="1" xfId="0" applyFont="1" applyFill="1" applyBorder="1" applyAlignment="1">
      <alignment horizontal="center"/>
    </xf>
    <xf numFmtId="0" fontId="0" fillId="0" borderId="1" xfId="0" applyBorder="1" applyAlignment="1">
      <alignment horizontal="center"/>
    </xf>
  </cellXfs>
  <cellStyles count="5">
    <cellStyle name="Comma" xfId="1" builtinId="3"/>
    <cellStyle name="Currency" xfId="2" builtinId="4"/>
    <cellStyle name="Normal" xfId="0" builtinId="0"/>
    <cellStyle name="Normal 2" xfId="4" xr:uid="{F81737FE-DB69-4333-8AE5-3FE24344CF93}"/>
    <cellStyle name="Percent" xfId="3" builtinId="5"/>
  </cellStyles>
  <dxfs count="498">
    <dxf>
      <font>
        <b/>
        <i val="0"/>
        <strike val="0"/>
        <condense val="0"/>
        <extend val="0"/>
        <outline val="0"/>
        <shadow val="0"/>
        <u val="none"/>
        <vertAlign val="baseline"/>
        <sz val="10"/>
        <color auto="1"/>
        <name val="Arial"/>
        <scheme val="none"/>
      </font>
      <fill>
        <patternFill patternType="none">
          <fgColor indexed="64"/>
          <bgColor indexed="65"/>
        </patternFill>
      </fill>
    </dxf>
    <dxf>
      <fill>
        <patternFill patternType="lightTrellis"/>
      </fill>
    </dxf>
    <dxf>
      <fill>
        <patternFill patternType="lightTrellis"/>
      </fill>
    </dxf>
    <dxf>
      <fill>
        <patternFill patternType="lightTrellis"/>
      </fill>
    </dxf>
    <dxf>
      <fill>
        <patternFill patternType="lightTrellis"/>
      </fill>
    </dxf>
    <dxf>
      <fill>
        <patternFill patternType="lightTrellis"/>
      </fill>
    </dxf>
    <dxf>
      <fill>
        <patternFill patternType="lightTrellis"/>
      </fill>
    </dxf>
    <dxf>
      <fill>
        <patternFill patternType="lightTrellis"/>
      </fill>
    </dxf>
    <dxf>
      <fill>
        <patternFill patternType="lightTrellis"/>
      </fill>
    </dxf>
    <dxf>
      <fill>
        <patternFill patternType="lightTrellis"/>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bgColor indexed="11"/>
        </patternFill>
      </fill>
    </dxf>
    <dxf>
      <fill>
        <patternFill>
          <bgColor indexed="1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ont>
        <color rgb="FF006100"/>
      </font>
      <fill>
        <patternFill>
          <bgColor rgb="FFC6EFCE"/>
        </patternFill>
      </fill>
    </dxf>
    <dxf>
      <font>
        <b/>
        <i val="0"/>
      </font>
      <fill>
        <patternFill>
          <bgColor rgb="FFFF0000"/>
        </patternFill>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ont>
        <color rgb="FF006100"/>
      </font>
      <fill>
        <patternFill>
          <bgColor rgb="FFC6EFCE"/>
        </patternFill>
      </fill>
    </dxf>
    <dxf>
      <font>
        <b/>
        <i val="0"/>
      </font>
      <fill>
        <patternFill>
          <bgColor rgb="FFFF0000"/>
        </patternFill>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ill>
        <patternFill>
          <bgColor rgb="FFFF0000"/>
        </patternFill>
      </fill>
    </dxf>
    <dxf>
      <fill>
        <patternFill patternType="lightTrellis"/>
      </fill>
    </dxf>
    <dxf>
      <font>
        <color rgb="FF006100"/>
      </font>
      <fill>
        <patternFill>
          <bgColor rgb="FFC6EFCE"/>
        </patternFill>
      </fill>
    </dxf>
    <dxf>
      <font>
        <b/>
        <i val="0"/>
      </font>
      <fill>
        <patternFill>
          <bgColor rgb="FFFF0000"/>
        </patternFill>
      </fill>
    </dxf>
    <dxf>
      <fill>
        <patternFill>
          <bgColor indexed="11"/>
        </patternFill>
      </fill>
    </dxf>
    <dxf>
      <fill>
        <patternFill>
          <bgColor indexed="10"/>
        </patternFill>
      </fill>
    </dxf>
  </dxfs>
  <tableStyles count="0" defaultTableStyle="TableStyleMedium9" defaultPivotStyle="PivotStyleLight16"/>
  <colors>
    <mruColors>
      <color rgb="FF40E040"/>
      <color rgb="FF37E94C"/>
      <color rgb="FFFF2D2D"/>
      <color rgb="FF00E100"/>
      <color rgb="FF3FE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DEE6FEA-48A0-4E4D-B348-1130F402AD0E}" name="Table1" displayName="Table1" ref="A1:A3" totalsRowShown="0" headerRowDxfId="0">
  <autoFilter ref="A1:A3" xr:uid="{00000000-0009-0000-0100-000001000000}"/>
  <tableColumns count="1">
    <tableColumn id="1" xr3:uid="{00000000-0010-0000-0000-000001000000}" name="Optio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B81"/>
  <sheetViews>
    <sheetView showGridLines="0" tabSelected="1" view="pageBreakPreview" zoomScale="85" zoomScaleNormal="100" zoomScaleSheetLayoutView="85" workbookViewId="0"/>
  </sheetViews>
  <sheetFormatPr defaultRowHeight="12.75" x14ac:dyDescent="0.2"/>
  <cols>
    <col min="1" max="1" width="3.140625" customWidth="1"/>
    <col min="3" max="3" width="90.42578125" customWidth="1"/>
    <col min="4" max="4" width="35" customWidth="1"/>
    <col min="5" max="5" width="36.85546875" customWidth="1"/>
    <col min="6" max="6" width="9.5703125" customWidth="1"/>
    <col min="7" max="7" width="11.42578125" hidden="1" customWidth="1"/>
    <col min="8" max="8" width="10.7109375" customWidth="1"/>
    <col min="9" max="9" width="10.5703125" customWidth="1"/>
    <col min="10" max="10" width="10.7109375" customWidth="1"/>
    <col min="11" max="11" width="10.5703125" customWidth="1"/>
    <col min="12" max="12" width="10.7109375" customWidth="1"/>
    <col min="13" max="13" width="10.5703125" customWidth="1"/>
    <col min="14" max="14" width="10.7109375" customWidth="1"/>
    <col min="15" max="15" width="10.5703125" customWidth="1"/>
    <col min="16" max="16" width="10.7109375" customWidth="1"/>
    <col min="17" max="17" width="10.5703125" customWidth="1"/>
    <col min="18" max="18" width="10.7109375" customWidth="1"/>
    <col min="19" max="19" width="10.5703125" customWidth="1"/>
    <col min="20" max="20" width="10.7109375" customWidth="1"/>
    <col min="21" max="21" width="10.5703125" customWidth="1"/>
    <col min="22" max="22" width="10.7109375" customWidth="1"/>
    <col min="23" max="23" width="10.5703125" customWidth="1"/>
    <col min="24" max="24" width="10.7109375" customWidth="1"/>
    <col min="25" max="25" width="10.5703125" customWidth="1"/>
    <col min="26" max="26" width="10.7109375" customWidth="1"/>
    <col min="27" max="27" width="10.5703125" customWidth="1"/>
    <col min="28" max="28" width="56" customWidth="1"/>
  </cols>
  <sheetData>
    <row r="1" spans="1:28" ht="6" customHeight="1" thickBot="1" x14ac:dyDescent="0.25"/>
    <row r="2" spans="1:28" s="12" customFormat="1" x14ac:dyDescent="0.2">
      <c r="A2" s="8"/>
      <c r="B2" s="9"/>
      <c r="C2" s="9"/>
      <c r="D2" s="9"/>
      <c r="E2" s="9"/>
      <c r="F2" s="10"/>
      <c r="G2" s="10"/>
      <c r="H2" s="10"/>
      <c r="I2" s="10"/>
      <c r="J2" s="10"/>
      <c r="K2" s="10"/>
      <c r="L2" s="10"/>
      <c r="M2" s="10"/>
      <c r="N2" s="10"/>
      <c r="O2" s="10"/>
      <c r="P2" s="10"/>
      <c r="Q2" s="10"/>
      <c r="R2" s="10"/>
      <c r="S2" s="10"/>
      <c r="T2" s="10"/>
      <c r="U2" s="10"/>
      <c r="V2" s="10"/>
      <c r="W2" s="10"/>
      <c r="X2" s="10"/>
      <c r="Y2" s="10"/>
      <c r="Z2" s="10"/>
      <c r="AA2" s="10"/>
      <c r="AB2" s="11"/>
    </row>
    <row r="3" spans="1:28" s="12" customFormat="1" ht="20.25" x14ac:dyDescent="0.3">
      <c r="A3" s="70"/>
      <c r="B3" s="71" t="s">
        <v>104</v>
      </c>
      <c r="C3" s="72"/>
      <c r="D3" s="72"/>
      <c r="E3" s="72"/>
      <c r="F3" s="73"/>
      <c r="G3" s="73"/>
      <c r="H3" s="73"/>
      <c r="I3" s="73"/>
      <c r="J3" s="73"/>
      <c r="K3" s="73"/>
      <c r="L3" s="73"/>
      <c r="M3" s="73"/>
      <c r="N3" s="73"/>
      <c r="O3" s="73"/>
      <c r="P3" s="73"/>
      <c r="Q3" s="73"/>
      <c r="R3" s="73"/>
      <c r="S3" s="73"/>
      <c r="T3" s="73"/>
      <c r="U3" s="73"/>
      <c r="V3" s="73"/>
      <c r="W3" s="73"/>
      <c r="X3" s="73"/>
      <c r="Y3" s="73"/>
      <c r="Z3" s="73"/>
      <c r="AA3" s="73"/>
      <c r="AB3" s="74"/>
    </row>
    <row r="4" spans="1:28" s="12" customFormat="1" ht="17.25" customHeight="1" thickBot="1" x14ac:dyDescent="0.25">
      <c r="A4" s="13"/>
      <c r="B4" s="14"/>
      <c r="C4" s="14"/>
      <c r="D4" s="14"/>
      <c r="E4" s="14"/>
      <c r="F4" s="14"/>
      <c r="G4" s="14"/>
      <c r="H4" s="14"/>
      <c r="I4" s="14"/>
      <c r="J4" s="14"/>
      <c r="K4" s="14"/>
      <c r="L4" s="14"/>
      <c r="M4" s="14"/>
      <c r="N4" s="14"/>
      <c r="O4" s="14"/>
      <c r="P4" s="14"/>
      <c r="Q4" s="14"/>
      <c r="R4" s="14"/>
      <c r="S4" s="14"/>
      <c r="T4" s="14"/>
      <c r="U4" s="14"/>
      <c r="V4" s="14"/>
      <c r="W4" s="14"/>
      <c r="X4" s="14"/>
      <c r="Y4" s="14"/>
      <c r="Z4" s="14"/>
      <c r="AA4" s="14"/>
      <c r="AB4" s="15"/>
    </row>
    <row r="5" spans="1:28" ht="18" x14ac:dyDescent="0.25">
      <c r="H5" s="18"/>
      <c r="J5" s="17"/>
    </row>
    <row r="6" spans="1:28" ht="25.5" customHeight="1" x14ac:dyDescent="0.25">
      <c r="C6" s="81" t="s">
        <v>123</v>
      </c>
      <c r="D6" s="38"/>
      <c r="E6" s="38"/>
      <c r="F6" s="17"/>
      <c r="G6" s="17"/>
      <c r="H6" s="87" t="s">
        <v>7</v>
      </c>
      <c r="I6" s="117"/>
      <c r="J6" s="87" t="s">
        <v>8</v>
      </c>
      <c r="K6" s="117"/>
      <c r="L6" s="87" t="s">
        <v>9</v>
      </c>
      <c r="M6" s="117"/>
      <c r="N6" s="87" t="s">
        <v>13</v>
      </c>
      <c r="O6" s="117"/>
      <c r="P6" s="87" t="s">
        <v>10</v>
      </c>
      <c r="Q6" s="117"/>
      <c r="R6" s="87" t="s">
        <v>11</v>
      </c>
      <c r="S6" s="117"/>
      <c r="T6" s="87" t="s">
        <v>12</v>
      </c>
      <c r="U6" s="117"/>
      <c r="V6" s="87" t="s">
        <v>4</v>
      </c>
      <c r="W6" s="117"/>
      <c r="X6" s="87" t="s">
        <v>5</v>
      </c>
      <c r="Y6" s="117"/>
      <c r="Z6" s="87" t="s">
        <v>6</v>
      </c>
      <c r="AA6" s="117"/>
    </row>
    <row r="7" spans="1:28" x14ac:dyDescent="0.2">
      <c r="B7" s="24">
        <v>1</v>
      </c>
      <c r="C7" s="2" t="s">
        <v>43</v>
      </c>
      <c r="D7" s="3"/>
      <c r="E7" s="3"/>
      <c r="H7" s="87" t="s">
        <v>127</v>
      </c>
      <c r="I7" s="88"/>
      <c r="J7" s="87" t="s">
        <v>127</v>
      </c>
      <c r="K7" s="88"/>
      <c r="L7" s="87" t="s">
        <v>127</v>
      </c>
      <c r="M7" s="88"/>
      <c r="N7" s="87" t="s">
        <v>127</v>
      </c>
      <c r="O7" s="88"/>
      <c r="P7" s="87" t="s">
        <v>127</v>
      </c>
      <c r="Q7" s="88"/>
      <c r="R7" s="87" t="s">
        <v>127</v>
      </c>
      <c r="S7" s="88"/>
      <c r="T7" s="87" t="s">
        <v>127</v>
      </c>
      <c r="U7" s="88"/>
      <c r="V7" s="87" t="s">
        <v>127</v>
      </c>
      <c r="W7" s="88"/>
      <c r="X7" s="87" t="s">
        <v>127</v>
      </c>
      <c r="Y7" s="88"/>
      <c r="Z7" s="87" t="s">
        <v>127</v>
      </c>
      <c r="AA7" s="88"/>
    </row>
    <row r="8" spans="1:28" x14ac:dyDescent="0.2">
      <c r="B8" s="64">
        <v>2</v>
      </c>
      <c r="C8" s="2" t="s">
        <v>102</v>
      </c>
      <c r="D8" s="3"/>
      <c r="E8" s="3"/>
      <c r="H8" s="87" t="s">
        <v>127</v>
      </c>
      <c r="I8" s="88"/>
      <c r="J8" s="87" t="s">
        <v>127</v>
      </c>
      <c r="K8" s="88"/>
      <c r="L8" s="87" t="s">
        <v>127</v>
      </c>
      <c r="M8" s="88"/>
      <c r="N8" s="87" t="s">
        <v>127</v>
      </c>
      <c r="O8" s="88"/>
      <c r="P8" s="87" t="s">
        <v>127</v>
      </c>
      <c r="Q8" s="88"/>
      <c r="R8" s="87" t="s">
        <v>127</v>
      </c>
      <c r="S8" s="88"/>
      <c r="T8" s="87" t="s">
        <v>127</v>
      </c>
      <c r="U8" s="88"/>
      <c r="V8" s="87" t="s">
        <v>127</v>
      </c>
      <c r="W8" s="88"/>
      <c r="X8" s="87" t="s">
        <v>127</v>
      </c>
      <c r="Y8" s="88"/>
      <c r="Z8" s="87" t="s">
        <v>127</v>
      </c>
      <c r="AA8" s="88"/>
    </row>
    <row r="9" spans="1:28" x14ac:dyDescent="0.2">
      <c r="B9" s="24">
        <v>3</v>
      </c>
      <c r="C9" s="67" t="s">
        <v>103</v>
      </c>
      <c r="D9" s="39"/>
      <c r="E9" s="39"/>
      <c r="H9" s="87" t="s">
        <v>127</v>
      </c>
      <c r="I9" s="88"/>
      <c r="J9" s="87" t="s">
        <v>127</v>
      </c>
      <c r="K9" s="88"/>
      <c r="L9" s="87" t="s">
        <v>127</v>
      </c>
      <c r="M9" s="88"/>
      <c r="N9" s="87" t="s">
        <v>127</v>
      </c>
      <c r="O9" s="88"/>
      <c r="P9" s="87" t="s">
        <v>127</v>
      </c>
      <c r="Q9" s="88"/>
      <c r="R9" s="87" t="s">
        <v>127</v>
      </c>
      <c r="S9" s="88"/>
      <c r="T9" s="87" t="s">
        <v>127</v>
      </c>
      <c r="U9" s="88"/>
      <c r="V9" s="87" t="s">
        <v>127</v>
      </c>
      <c r="W9" s="88"/>
      <c r="X9" s="87" t="s">
        <v>127</v>
      </c>
      <c r="Y9" s="88"/>
      <c r="Z9" s="87" t="s">
        <v>127</v>
      </c>
      <c r="AA9" s="88"/>
    </row>
    <row r="10" spans="1:28" x14ac:dyDescent="0.2">
      <c r="H10" s="118" t="str">
        <f>IF(OR(H6="No",H7="No",H8="No",H9="No"),"NO","YES")</f>
        <v>NO</v>
      </c>
      <c r="I10" s="119"/>
      <c r="J10" s="118" t="str">
        <f>IF(OR(J6="No",J7="No",J8="No",J9="No"),"NO","YES")</f>
        <v>NO</v>
      </c>
      <c r="K10" s="119"/>
      <c r="L10" s="118" t="str">
        <f>IF(OR(L6="No",L7="No",L8="No",L9="No"),"NO","YES")</f>
        <v>NO</v>
      </c>
      <c r="M10" s="119"/>
      <c r="N10" s="118" t="str">
        <f>IF(OR(N6="No",N7="No",N8="No",N9="No"),"NO","YES")</f>
        <v>NO</v>
      </c>
      <c r="O10" s="119"/>
      <c r="P10" s="118" t="str">
        <f>IF(OR(P6="No",P7="No",P8="No",P9="No"),"NO","YES")</f>
        <v>NO</v>
      </c>
      <c r="Q10" s="119"/>
      <c r="R10" s="118" t="str">
        <f>IF(OR(R6="No",R7="No",R8="No",R9="No"),"NO","YES")</f>
        <v>NO</v>
      </c>
      <c r="S10" s="119"/>
      <c r="T10" s="118" t="str">
        <f>IF(OR(T6="No",T7="No",T8="No",T9="No"),"NO","YES")</f>
        <v>NO</v>
      </c>
      <c r="U10" s="119"/>
      <c r="V10" s="118" t="str">
        <f>IF(OR(V6="No",V7="No",V8="No",V9="No"),"NO","YES")</f>
        <v>NO</v>
      </c>
      <c r="W10" s="119"/>
      <c r="X10" s="118" t="str">
        <f>IF(OR(X6="No",X7="No",X8="No",X9="No"),"NO","YES")</f>
        <v>NO</v>
      </c>
      <c r="Y10" s="119"/>
      <c r="Z10" s="118" t="str">
        <f>IF(OR(Z6="No",Z7="No",Z8="No",Z9="No"),"NO","YES")</f>
        <v>NO</v>
      </c>
      <c r="AA10" s="119"/>
    </row>
    <row r="11" spans="1:28" x14ac:dyDescent="0.2">
      <c r="C11" s="66" t="s">
        <v>125</v>
      </c>
      <c r="D11" s="59">
        <v>0.7</v>
      </c>
      <c r="E11" s="40"/>
      <c r="H11" s="120"/>
      <c r="I11" s="121"/>
      <c r="J11" s="120"/>
      <c r="K11" s="121"/>
      <c r="L11" s="120"/>
      <c r="M11" s="121"/>
      <c r="N11" s="120"/>
      <c r="O11" s="121"/>
      <c r="P11" s="120"/>
      <c r="Q11" s="121"/>
      <c r="R11" s="120"/>
      <c r="S11" s="121"/>
      <c r="T11" s="120"/>
      <c r="U11" s="121"/>
      <c r="V11" s="120"/>
      <c r="W11" s="121"/>
      <c r="X11" s="120"/>
      <c r="Y11" s="121"/>
      <c r="Z11" s="120"/>
      <c r="AA11" s="121"/>
    </row>
    <row r="12" spans="1:28" x14ac:dyDescent="0.2">
      <c r="B12" s="68"/>
      <c r="C12" s="39"/>
      <c r="D12" s="82"/>
      <c r="E12" s="39"/>
    </row>
    <row r="13" spans="1:28" x14ac:dyDescent="0.2">
      <c r="C13" s="78"/>
      <c r="D13" s="83"/>
      <c r="E13" s="39"/>
    </row>
    <row r="15" spans="1:28" ht="26.25" customHeight="1" x14ac:dyDescent="0.2">
      <c r="H15" s="97" t="str">
        <f>H6</f>
        <v>Tender 1</v>
      </c>
      <c r="I15" s="98"/>
      <c r="J15" s="97" t="str">
        <f t="shared" ref="J15:Z15" si="0">J6</f>
        <v>Tender 2</v>
      </c>
      <c r="K15" s="98"/>
      <c r="L15" s="97" t="str">
        <f t="shared" si="0"/>
        <v>Tender 3</v>
      </c>
      <c r="M15" s="98"/>
      <c r="N15" s="97" t="str">
        <f t="shared" si="0"/>
        <v>Tender 4</v>
      </c>
      <c r="O15" s="98"/>
      <c r="P15" s="97" t="str">
        <f t="shared" si="0"/>
        <v>Tender 5</v>
      </c>
      <c r="Q15" s="98"/>
      <c r="R15" s="97" t="str">
        <f t="shared" si="0"/>
        <v>Tender 6</v>
      </c>
      <c r="S15" s="98"/>
      <c r="T15" s="97" t="str">
        <f t="shared" si="0"/>
        <v>Tender 7</v>
      </c>
      <c r="U15" s="98"/>
      <c r="V15" s="97" t="str">
        <f t="shared" si="0"/>
        <v>Tender 8</v>
      </c>
      <c r="W15" s="98"/>
      <c r="X15" s="97" t="str">
        <f t="shared" si="0"/>
        <v>Tender 9</v>
      </c>
      <c r="Y15" s="98"/>
      <c r="Z15" s="97" t="str">
        <f t="shared" si="0"/>
        <v>Tender 10</v>
      </c>
      <c r="AA15" s="98"/>
      <c r="AB15" s="22"/>
    </row>
    <row r="16" spans="1:28" ht="13.5" customHeight="1" x14ac:dyDescent="0.2">
      <c r="B16" s="114" t="s">
        <v>14</v>
      </c>
      <c r="C16" s="114"/>
      <c r="D16" s="42"/>
      <c r="E16" s="30"/>
      <c r="F16" s="110" t="s">
        <v>0</v>
      </c>
      <c r="G16" s="110" t="s">
        <v>20</v>
      </c>
      <c r="H16" s="112" t="s">
        <v>0</v>
      </c>
      <c r="I16" s="110" t="s">
        <v>19</v>
      </c>
      <c r="J16" s="112" t="s">
        <v>0</v>
      </c>
      <c r="K16" s="110" t="s">
        <v>19</v>
      </c>
      <c r="L16" s="112" t="s">
        <v>0</v>
      </c>
      <c r="M16" s="110" t="s">
        <v>19</v>
      </c>
      <c r="N16" s="112" t="s">
        <v>0</v>
      </c>
      <c r="O16" s="110" t="s">
        <v>19</v>
      </c>
      <c r="P16" s="112" t="s">
        <v>0</v>
      </c>
      <c r="Q16" s="110" t="s">
        <v>19</v>
      </c>
      <c r="R16" s="112" t="s">
        <v>0</v>
      </c>
      <c r="S16" s="110" t="s">
        <v>19</v>
      </c>
      <c r="T16" s="112" t="s">
        <v>0</v>
      </c>
      <c r="U16" s="110" t="s">
        <v>19</v>
      </c>
      <c r="V16" s="112" t="s">
        <v>0</v>
      </c>
      <c r="W16" s="110" t="s">
        <v>19</v>
      </c>
      <c r="X16" s="112" t="s">
        <v>0</v>
      </c>
      <c r="Y16" s="110" t="s">
        <v>19</v>
      </c>
      <c r="Z16" s="128" t="s">
        <v>0</v>
      </c>
      <c r="AA16" s="110" t="s">
        <v>19</v>
      </c>
      <c r="AB16" s="27"/>
    </row>
    <row r="17" spans="1:28" ht="31.5" customHeight="1" x14ac:dyDescent="0.2">
      <c r="B17" s="114"/>
      <c r="C17" s="114"/>
      <c r="D17" s="43" t="s">
        <v>21</v>
      </c>
      <c r="E17" s="41" t="s">
        <v>22</v>
      </c>
      <c r="F17" s="111"/>
      <c r="G17" s="111" t="s">
        <v>18</v>
      </c>
      <c r="H17" s="112"/>
      <c r="I17" s="111" t="s">
        <v>18</v>
      </c>
      <c r="J17" s="113"/>
      <c r="K17" s="111" t="s">
        <v>18</v>
      </c>
      <c r="L17" s="113"/>
      <c r="M17" s="111" t="s">
        <v>18</v>
      </c>
      <c r="N17" s="113"/>
      <c r="O17" s="111" t="s">
        <v>18</v>
      </c>
      <c r="P17" s="113"/>
      <c r="Q17" s="111" t="s">
        <v>18</v>
      </c>
      <c r="R17" s="127"/>
      <c r="S17" s="111" t="s">
        <v>18</v>
      </c>
      <c r="T17" s="113"/>
      <c r="U17" s="111" t="s">
        <v>18</v>
      </c>
      <c r="V17" s="113"/>
      <c r="W17" s="111" t="s">
        <v>18</v>
      </c>
      <c r="X17" s="113"/>
      <c r="Y17" s="111" t="s">
        <v>18</v>
      </c>
      <c r="Z17" s="129"/>
      <c r="AA17" s="111" t="s">
        <v>18</v>
      </c>
      <c r="AB17" s="28" t="s">
        <v>3</v>
      </c>
    </row>
    <row r="18" spans="1:28" ht="42" customHeight="1" x14ac:dyDescent="0.3">
      <c r="A18" s="56">
        <v>1</v>
      </c>
      <c r="B18" s="93" t="s">
        <v>45</v>
      </c>
      <c r="C18" s="102"/>
      <c r="D18" s="75" t="s">
        <v>122</v>
      </c>
      <c r="E18" s="54" t="s">
        <v>44</v>
      </c>
      <c r="F18" s="25">
        <v>5</v>
      </c>
      <c r="G18" s="34">
        <f t="shared" ref="G18:G48" si="1">F18/$F$49*100</f>
        <v>3.2894736842105261</v>
      </c>
      <c r="H18" s="21"/>
      <c r="I18" s="34">
        <f t="shared" ref="I18:I48" si="2">H18/$F$49*100</f>
        <v>0</v>
      </c>
      <c r="J18" s="21"/>
      <c r="K18" s="34">
        <f t="shared" ref="K18:K25" si="3">J18/$F$49*100</f>
        <v>0</v>
      </c>
      <c r="L18" s="21"/>
      <c r="M18" s="34">
        <f t="shared" ref="M18:M25" si="4">L18/$F$49*100</f>
        <v>0</v>
      </c>
      <c r="N18" s="21"/>
      <c r="O18" s="34">
        <f t="shared" ref="O18:O25" si="5">N18/$F$49*100</f>
        <v>0</v>
      </c>
      <c r="P18" s="21"/>
      <c r="Q18" s="34">
        <f t="shared" ref="Q18:Q25" si="6">P18/$F$49*100</f>
        <v>0</v>
      </c>
      <c r="R18" s="21"/>
      <c r="S18" s="34">
        <f t="shared" ref="S18:S25" si="7">R18/$F$49*100</f>
        <v>0</v>
      </c>
      <c r="T18" s="84"/>
      <c r="U18" s="34">
        <f t="shared" ref="U18:U25" si="8">T18/$F$49*100</f>
        <v>0</v>
      </c>
      <c r="V18" s="21"/>
      <c r="W18" s="34">
        <f t="shared" ref="W18:W25" si="9">V18/$F$49*100</f>
        <v>0</v>
      </c>
      <c r="X18" s="21"/>
      <c r="Y18" s="34">
        <f t="shared" ref="Y18:Y25" si="10">X18/$F$49*100</f>
        <v>0</v>
      </c>
      <c r="Z18" s="21"/>
      <c r="AA18" s="34">
        <f t="shared" ref="AA18:AA25" si="11">Z18/$F$49*100</f>
        <v>0</v>
      </c>
      <c r="AB18" s="23"/>
    </row>
    <row r="19" spans="1:28" ht="53.25" customHeight="1" x14ac:dyDescent="0.3">
      <c r="A19" s="56">
        <v>2</v>
      </c>
      <c r="B19" s="93" t="s">
        <v>46</v>
      </c>
      <c r="C19" s="126"/>
      <c r="D19" s="54" t="s">
        <v>47</v>
      </c>
      <c r="E19" s="54" t="s">
        <v>48</v>
      </c>
      <c r="F19" s="19">
        <v>5</v>
      </c>
      <c r="G19" s="34">
        <f t="shared" si="1"/>
        <v>3.2894736842105261</v>
      </c>
      <c r="H19" s="21"/>
      <c r="I19" s="34">
        <f t="shared" si="2"/>
        <v>0</v>
      </c>
      <c r="J19" s="21"/>
      <c r="K19" s="34">
        <f t="shared" si="3"/>
        <v>0</v>
      </c>
      <c r="L19" s="21"/>
      <c r="M19" s="34">
        <f t="shared" si="4"/>
        <v>0</v>
      </c>
      <c r="N19" s="21"/>
      <c r="O19" s="34">
        <f t="shared" si="5"/>
        <v>0</v>
      </c>
      <c r="P19" s="21"/>
      <c r="Q19" s="34">
        <f t="shared" si="6"/>
        <v>0</v>
      </c>
      <c r="R19" s="21"/>
      <c r="S19" s="34">
        <f t="shared" si="7"/>
        <v>0</v>
      </c>
      <c r="T19" s="84"/>
      <c r="U19" s="34">
        <f t="shared" si="8"/>
        <v>0</v>
      </c>
      <c r="V19" s="21"/>
      <c r="W19" s="34">
        <f t="shared" si="9"/>
        <v>0</v>
      </c>
      <c r="X19" s="21"/>
      <c r="Y19" s="34">
        <f t="shared" si="10"/>
        <v>0</v>
      </c>
      <c r="Z19" s="21"/>
      <c r="AA19" s="34">
        <f t="shared" si="11"/>
        <v>0</v>
      </c>
      <c r="AB19" s="7"/>
    </row>
    <row r="20" spans="1:28" ht="63.75" x14ac:dyDescent="0.3">
      <c r="A20" s="56">
        <v>3</v>
      </c>
      <c r="B20" s="93" t="s">
        <v>49</v>
      </c>
      <c r="C20" s="102"/>
      <c r="D20" s="54" t="s">
        <v>50</v>
      </c>
      <c r="E20" s="54" t="s">
        <v>51</v>
      </c>
      <c r="F20" s="19">
        <v>5</v>
      </c>
      <c r="G20" s="34">
        <f t="shared" si="1"/>
        <v>3.2894736842105261</v>
      </c>
      <c r="H20" s="21"/>
      <c r="I20" s="34">
        <f t="shared" si="2"/>
        <v>0</v>
      </c>
      <c r="J20" s="21"/>
      <c r="K20" s="34">
        <f t="shared" si="3"/>
        <v>0</v>
      </c>
      <c r="L20" s="21"/>
      <c r="M20" s="34">
        <f t="shared" si="4"/>
        <v>0</v>
      </c>
      <c r="N20" s="21"/>
      <c r="O20" s="34">
        <f t="shared" si="5"/>
        <v>0</v>
      </c>
      <c r="P20" s="21"/>
      <c r="Q20" s="34">
        <f t="shared" si="6"/>
        <v>0</v>
      </c>
      <c r="R20" s="21"/>
      <c r="S20" s="34">
        <f t="shared" si="7"/>
        <v>0</v>
      </c>
      <c r="T20" s="84"/>
      <c r="U20" s="34">
        <f t="shared" si="8"/>
        <v>0</v>
      </c>
      <c r="V20" s="21"/>
      <c r="W20" s="34">
        <f t="shared" si="9"/>
        <v>0</v>
      </c>
      <c r="X20" s="21"/>
      <c r="Y20" s="34">
        <f t="shared" si="10"/>
        <v>0</v>
      </c>
      <c r="Z20" s="21"/>
      <c r="AA20" s="34">
        <f t="shared" si="11"/>
        <v>0</v>
      </c>
      <c r="AB20" s="7"/>
    </row>
    <row r="21" spans="1:28" ht="39.75" customHeight="1" x14ac:dyDescent="0.3">
      <c r="A21" s="56">
        <v>4</v>
      </c>
      <c r="B21" s="93" t="s">
        <v>41</v>
      </c>
      <c r="C21" s="102"/>
      <c r="D21" s="55" t="s">
        <v>40</v>
      </c>
      <c r="E21" s="54" t="s">
        <v>35</v>
      </c>
      <c r="F21" s="19">
        <v>5</v>
      </c>
      <c r="G21" s="34">
        <f t="shared" si="1"/>
        <v>3.2894736842105261</v>
      </c>
      <c r="H21" s="21"/>
      <c r="I21" s="34">
        <f t="shared" si="2"/>
        <v>0</v>
      </c>
      <c r="J21" s="21"/>
      <c r="K21" s="34">
        <f t="shared" si="3"/>
        <v>0</v>
      </c>
      <c r="L21" s="21"/>
      <c r="M21" s="34">
        <f t="shared" si="4"/>
        <v>0</v>
      </c>
      <c r="N21" s="21"/>
      <c r="O21" s="34">
        <f t="shared" si="5"/>
        <v>0</v>
      </c>
      <c r="P21" s="21"/>
      <c r="Q21" s="34">
        <f t="shared" si="6"/>
        <v>0</v>
      </c>
      <c r="R21" s="21"/>
      <c r="S21" s="34">
        <f t="shared" si="7"/>
        <v>0</v>
      </c>
      <c r="T21" s="84"/>
      <c r="U21" s="34">
        <f t="shared" si="8"/>
        <v>0</v>
      </c>
      <c r="V21" s="21"/>
      <c r="W21" s="34">
        <f t="shared" si="9"/>
        <v>0</v>
      </c>
      <c r="X21" s="21"/>
      <c r="Y21" s="34">
        <f t="shared" si="10"/>
        <v>0</v>
      </c>
      <c r="Z21" s="21"/>
      <c r="AA21" s="34">
        <f t="shared" si="11"/>
        <v>0</v>
      </c>
      <c r="AB21" s="7"/>
    </row>
    <row r="22" spans="1:28" ht="93.75" customHeight="1" x14ac:dyDescent="0.3">
      <c r="A22" s="56">
        <v>5</v>
      </c>
      <c r="B22" s="93" t="s">
        <v>52</v>
      </c>
      <c r="C22" s="102"/>
      <c r="D22" s="54" t="s">
        <v>53</v>
      </c>
      <c r="E22" s="54" t="s">
        <v>54</v>
      </c>
      <c r="F22" s="19">
        <v>5</v>
      </c>
      <c r="G22" s="34">
        <f t="shared" si="1"/>
        <v>3.2894736842105261</v>
      </c>
      <c r="H22" s="21"/>
      <c r="I22" s="34">
        <f t="shared" si="2"/>
        <v>0</v>
      </c>
      <c r="J22" s="21"/>
      <c r="K22" s="34">
        <f t="shared" si="3"/>
        <v>0</v>
      </c>
      <c r="L22" s="21"/>
      <c r="M22" s="34">
        <f t="shared" si="4"/>
        <v>0</v>
      </c>
      <c r="N22" s="21"/>
      <c r="O22" s="34">
        <f t="shared" si="5"/>
        <v>0</v>
      </c>
      <c r="P22" s="21"/>
      <c r="Q22" s="34">
        <f t="shared" si="6"/>
        <v>0</v>
      </c>
      <c r="R22" s="21"/>
      <c r="S22" s="34">
        <f t="shared" si="7"/>
        <v>0</v>
      </c>
      <c r="T22" s="84"/>
      <c r="U22" s="34">
        <f t="shared" si="8"/>
        <v>0</v>
      </c>
      <c r="V22" s="21"/>
      <c r="W22" s="34">
        <f t="shared" si="9"/>
        <v>0</v>
      </c>
      <c r="X22" s="21"/>
      <c r="Y22" s="34">
        <f t="shared" si="10"/>
        <v>0</v>
      </c>
      <c r="Z22" s="21"/>
      <c r="AA22" s="34">
        <f t="shared" si="11"/>
        <v>0</v>
      </c>
      <c r="AB22" s="7"/>
    </row>
    <row r="23" spans="1:28" ht="66" customHeight="1" x14ac:dyDescent="0.3">
      <c r="A23" s="26">
        <v>6</v>
      </c>
      <c r="B23" s="109" t="s">
        <v>56</v>
      </c>
      <c r="C23" s="94"/>
      <c r="D23" s="47" t="s">
        <v>55</v>
      </c>
      <c r="E23" s="44" t="s">
        <v>57</v>
      </c>
      <c r="F23" s="19">
        <v>5</v>
      </c>
      <c r="G23" s="34">
        <f t="shared" si="1"/>
        <v>3.2894736842105261</v>
      </c>
      <c r="H23" s="21"/>
      <c r="I23" s="34">
        <f t="shared" si="2"/>
        <v>0</v>
      </c>
      <c r="J23" s="21"/>
      <c r="K23" s="34">
        <f t="shared" si="3"/>
        <v>0</v>
      </c>
      <c r="L23" s="21"/>
      <c r="M23" s="34">
        <f t="shared" si="4"/>
        <v>0</v>
      </c>
      <c r="N23" s="21"/>
      <c r="O23" s="34">
        <f t="shared" si="5"/>
        <v>0</v>
      </c>
      <c r="P23" s="21"/>
      <c r="Q23" s="34">
        <f t="shared" si="6"/>
        <v>0</v>
      </c>
      <c r="R23" s="21"/>
      <c r="S23" s="34">
        <f t="shared" si="7"/>
        <v>0</v>
      </c>
      <c r="T23" s="84"/>
      <c r="U23" s="34">
        <f t="shared" si="8"/>
        <v>0</v>
      </c>
      <c r="V23" s="21"/>
      <c r="W23" s="34">
        <f t="shared" si="9"/>
        <v>0</v>
      </c>
      <c r="X23" s="21"/>
      <c r="Y23" s="34">
        <f t="shared" si="10"/>
        <v>0</v>
      </c>
      <c r="Z23" s="21"/>
      <c r="AA23" s="34">
        <f t="shared" si="11"/>
        <v>0</v>
      </c>
      <c r="AB23" s="7"/>
    </row>
    <row r="24" spans="1:28" ht="54" customHeight="1" x14ac:dyDescent="0.3">
      <c r="A24" s="26">
        <v>7</v>
      </c>
      <c r="B24" s="99" t="s">
        <v>58</v>
      </c>
      <c r="C24" s="100"/>
      <c r="D24" s="47" t="s">
        <v>59</v>
      </c>
      <c r="E24" s="44" t="s">
        <v>60</v>
      </c>
      <c r="F24" s="19">
        <v>5</v>
      </c>
      <c r="G24" s="34">
        <f t="shared" si="1"/>
        <v>3.2894736842105261</v>
      </c>
      <c r="H24" s="21"/>
      <c r="I24" s="34">
        <f t="shared" si="2"/>
        <v>0</v>
      </c>
      <c r="J24" s="21"/>
      <c r="K24" s="34">
        <f t="shared" si="3"/>
        <v>0</v>
      </c>
      <c r="L24" s="21"/>
      <c r="M24" s="34">
        <f t="shared" si="4"/>
        <v>0</v>
      </c>
      <c r="N24" s="21"/>
      <c r="O24" s="34">
        <f t="shared" si="5"/>
        <v>0</v>
      </c>
      <c r="P24" s="21"/>
      <c r="Q24" s="34">
        <f t="shared" si="6"/>
        <v>0</v>
      </c>
      <c r="R24" s="21"/>
      <c r="S24" s="34">
        <f t="shared" si="7"/>
        <v>0</v>
      </c>
      <c r="T24" s="84"/>
      <c r="U24" s="34">
        <f t="shared" si="8"/>
        <v>0</v>
      </c>
      <c r="V24" s="21"/>
      <c r="W24" s="34">
        <f t="shared" si="9"/>
        <v>0</v>
      </c>
      <c r="X24" s="21"/>
      <c r="Y24" s="34">
        <f t="shared" si="10"/>
        <v>0</v>
      </c>
      <c r="Z24" s="21"/>
      <c r="AA24" s="34">
        <f t="shared" si="11"/>
        <v>0</v>
      </c>
      <c r="AB24" s="7"/>
    </row>
    <row r="25" spans="1:28" ht="69" customHeight="1" x14ac:dyDescent="0.3">
      <c r="A25" s="26">
        <v>8</v>
      </c>
      <c r="B25" s="101" t="s">
        <v>61</v>
      </c>
      <c r="C25" s="102"/>
      <c r="D25" s="50" t="s">
        <v>62</v>
      </c>
      <c r="E25" s="50" t="s">
        <v>33</v>
      </c>
      <c r="F25" s="19">
        <v>5</v>
      </c>
      <c r="G25" s="34">
        <f t="shared" si="1"/>
        <v>3.2894736842105261</v>
      </c>
      <c r="H25" s="21"/>
      <c r="I25" s="34">
        <f t="shared" si="2"/>
        <v>0</v>
      </c>
      <c r="J25" s="21"/>
      <c r="K25" s="34">
        <f t="shared" si="3"/>
        <v>0</v>
      </c>
      <c r="L25" s="21"/>
      <c r="M25" s="34">
        <f t="shared" si="4"/>
        <v>0</v>
      </c>
      <c r="N25" s="21"/>
      <c r="O25" s="34">
        <f t="shared" si="5"/>
        <v>0</v>
      </c>
      <c r="P25" s="21"/>
      <c r="Q25" s="34">
        <f t="shared" si="6"/>
        <v>0</v>
      </c>
      <c r="R25" s="21"/>
      <c r="S25" s="34">
        <f t="shared" si="7"/>
        <v>0</v>
      </c>
      <c r="T25" s="84"/>
      <c r="U25" s="34">
        <f t="shared" si="8"/>
        <v>0</v>
      </c>
      <c r="V25" s="21"/>
      <c r="W25" s="34">
        <f t="shared" si="9"/>
        <v>0</v>
      </c>
      <c r="X25" s="21"/>
      <c r="Y25" s="34">
        <f t="shared" si="10"/>
        <v>0</v>
      </c>
      <c r="Z25" s="21"/>
      <c r="AA25" s="34">
        <f t="shared" si="11"/>
        <v>0</v>
      </c>
      <c r="AB25" s="7"/>
    </row>
    <row r="26" spans="1:28" ht="78" customHeight="1" x14ac:dyDescent="0.3">
      <c r="A26" s="26">
        <v>9</v>
      </c>
      <c r="B26" s="115" t="s">
        <v>100</v>
      </c>
      <c r="C26" s="116"/>
      <c r="D26" s="65" t="s">
        <v>101</v>
      </c>
      <c r="E26" s="51" t="s">
        <v>63</v>
      </c>
      <c r="F26" s="19">
        <v>5</v>
      </c>
      <c r="G26" s="34">
        <f t="shared" si="1"/>
        <v>3.2894736842105261</v>
      </c>
      <c r="H26" s="21"/>
      <c r="I26" s="34">
        <f t="shared" si="2"/>
        <v>0</v>
      </c>
      <c r="J26" s="21"/>
      <c r="K26" s="34">
        <f t="shared" ref="K26:K32" si="12">J26/$F$49*100</f>
        <v>0</v>
      </c>
      <c r="L26" s="21"/>
      <c r="M26" s="34">
        <f t="shared" ref="M26:M32" si="13">L26/$F$49*100</f>
        <v>0</v>
      </c>
      <c r="N26" s="21"/>
      <c r="O26" s="34">
        <f t="shared" ref="O26:O32" si="14">N26/$F$49*100</f>
        <v>0</v>
      </c>
      <c r="P26" s="21"/>
      <c r="Q26" s="34">
        <f t="shared" ref="Q26:Q32" si="15">P26/$F$49*100</f>
        <v>0</v>
      </c>
      <c r="R26" s="21"/>
      <c r="S26" s="34">
        <f t="shared" ref="S26:S32" si="16">R26/$F$49*100</f>
        <v>0</v>
      </c>
      <c r="T26" s="84"/>
      <c r="U26" s="34">
        <f t="shared" ref="U26:U32" si="17">T26/$F$49*100</f>
        <v>0</v>
      </c>
      <c r="V26" s="21"/>
      <c r="W26" s="34">
        <f t="shared" ref="W26:W32" si="18">V26/$F$49*100</f>
        <v>0</v>
      </c>
      <c r="X26" s="21"/>
      <c r="Y26" s="34">
        <f t="shared" ref="Y26:Y32" si="19">X26/$F$49*100</f>
        <v>0</v>
      </c>
      <c r="Z26" s="21"/>
      <c r="AA26" s="34">
        <f t="shared" ref="AA26:AA32" si="20">Z26/$F$49*100</f>
        <v>0</v>
      </c>
      <c r="AB26" s="7"/>
    </row>
    <row r="27" spans="1:28" ht="55.5" customHeight="1" x14ac:dyDescent="0.3">
      <c r="A27" s="26">
        <v>10</v>
      </c>
      <c r="B27" s="115" t="s">
        <v>64</v>
      </c>
      <c r="C27" s="116"/>
      <c r="D27" s="51" t="s">
        <v>65</v>
      </c>
      <c r="E27" s="51" t="s">
        <v>66</v>
      </c>
      <c r="F27" s="19">
        <v>5</v>
      </c>
      <c r="G27" s="34">
        <f t="shared" si="1"/>
        <v>3.2894736842105261</v>
      </c>
      <c r="H27" s="21"/>
      <c r="I27" s="34">
        <f t="shared" si="2"/>
        <v>0</v>
      </c>
      <c r="J27" s="21"/>
      <c r="K27" s="34">
        <f t="shared" si="12"/>
        <v>0</v>
      </c>
      <c r="L27" s="21"/>
      <c r="M27" s="34">
        <f t="shared" si="13"/>
        <v>0</v>
      </c>
      <c r="N27" s="21"/>
      <c r="O27" s="34">
        <f t="shared" si="14"/>
        <v>0</v>
      </c>
      <c r="P27" s="21"/>
      <c r="Q27" s="34">
        <f t="shared" si="15"/>
        <v>0</v>
      </c>
      <c r="R27" s="21"/>
      <c r="S27" s="34">
        <f t="shared" si="16"/>
        <v>0</v>
      </c>
      <c r="T27" s="84"/>
      <c r="U27" s="34">
        <f t="shared" si="17"/>
        <v>0</v>
      </c>
      <c r="V27" s="21"/>
      <c r="W27" s="34">
        <f t="shared" si="18"/>
        <v>0</v>
      </c>
      <c r="X27" s="21"/>
      <c r="Y27" s="34">
        <f t="shared" si="19"/>
        <v>0</v>
      </c>
      <c r="Z27" s="21"/>
      <c r="AA27" s="34">
        <f t="shared" si="20"/>
        <v>0</v>
      </c>
      <c r="AB27" s="7"/>
    </row>
    <row r="28" spans="1:28" ht="54" customHeight="1" x14ac:dyDescent="0.3">
      <c r="A28" s="26">
        <v>11</v>
      </c>
      <c r="B28" s="115" t="s">
        <v>67</v>
      </c>
      <c r="C28" s="116"/>
      <c r="D28" s="51" t="s">
        <v>65</v>
      </c>
      <c r="E28" s="51" t="s">
        <v>68</v>
      </c>
      <c r="F28" s="19">
        <v>5</v>
      </c>
      <c r="G28" s="34">
        <f t="shared" si="1"/>
        <v>3.2894736842105261</v>
      </c>
      <c r="H28" s="21"/>
      <c r="I28" s="34">
        <f t="shared" si="2"/>
        <v>0</v>
      </c>
      <c r="J28" s="21"/>
      <c r="K28" s="34">
        <f t="shared" si="12"/>
        <v>0</v>
      </c>
      <c r="L28" s="21"/>
      <c r="M28" s="34">
        <f t="shared" si="13"/>
        <v>0</v>
      </c>
      <c r="N28" s="21"/>
      <c r="O28" s="34">
        <f t="shared" si="14"/>
        <v>0</v>
      </c>
      <c r="P28" s="21"/>
      <c r="Q28" s="34">
        <f t="shared" si="15"/>
        <v>0</v>
      </c>
      <c r="R28" s="21"/>
      <c r="S28" s="34">
        <f t="shared" si="16"/>
        <v>0</v>
      </c>
      <c r="T28" s="84"/>
      <c r="U28" s="34">
        <f t="shared" si="17"/>
        <v>0</v>
      </c>
      <c r="V28" s="21"/>
      <c r="W28" s="34">
        <f t="shared" si="18"/>
        <v>0</v>
      </c>
      <c r="X28" s="21"/>
      <c r="Y28" s="34">
        <f t="shared" si="19"/>
        <v>0</v>
      </c>
      <c r="Z28" s="21"/>
      <c r="AA28" s="34">
        <f t="shared" si="20"/>
        <v>0</v>
      </c>
      <c r="AB28" s="7"/>
    </row>
    <row r="29" spans="1:28" ht="42" customHeight="1" x14ac:dyDescent="0.3">
      <c r="A29" s="26">
        <v>12</v>
      </c>
      <c r="B29" s="115" t="s">
        <v>69</v>
      </c>
      <c r="C29" s="116"/>
      <c r="D29" s="51" t="s">
        <v>70</v>
      </c>
      <c r="E29" s="51" t="s">
        <v>71</v>
      </c>
      <c r="F29" s="19">
        <v>5</v>
      </c>
      <c r="G29" s="34">
        <f t="shared" si="1"/>
        <v>3.2894736842105261</v>
      </c>
      <c r="H29" s="21"/>
      <c r="I29" s="34">
        <f t="shared" si="2"/>
        <v>0</v>
      </c>
      <c r="J29" s="21"/>
      <c r="K29" s="34">
        <f t="shared" si="12"/>
        <v>0</v>
      </c>
      <c r="L29" s="21"/>
      <c r="M29" s="34">
        <f t="shared" si="13"/>
        <v>0</v>
      </c>
      <c r="N29" s="21"/>
      <c r="O29" s="34">
        <f t="shared" si="14"/>
        <v>0</v>
      </c>
      <c r="P29" s="21"/>
      <c r="Q29" s="34">
        <f t="shared" si="15"/>
        <v>0</v>
      </c>
      <c r="R29" s="21"/>
      <c r="S29" s="34">
        <f t="shared" si="16"/>
        <v>0</v>
      </c>
      <c r="T29" s="84"/>
      <c r="U29" s="34">
        <f t="shared" si="17"/>
        <v>0</v>
      </c>
      <c r="V29" s="21"/>
      <c r="W29" s="34">
        <f t="shared" si="18"/>
        <v>0</v>
      </c>
      <c r="X29" s="21"/>
      <c r="Y29" s="34">
        <f t="shared" si="19"/>
        <v>0</v>
      </c>
      <c r="Z29" s="21"/>
      <c r="AA29" s="34">
        <f t="shared" si="20"/>
        <v>0</v>
      </c>
      <c r="AB29" s="7"/>
    </row>
    <row r="30" spans="1:28" ht="57.75" customHeight="1" x14ac:dyDescent="0.3">
      <c r="A30" s="26">
        <v>13</v>
      </c>
      <c r="B30" s="115" t="s">
        <v>90</v>
      </c>
      <c r="C30" s="116"/>
      <c r="D30" s="51" t="s">
        <v>91</v>
      </c>
      <c r="E30" s="51" t="s">
        <v>72</v>
      </c>
      <c r="F30" s="19">
        <v>5</v>
      </c>
      <c r="G30" s="34">
        <f t="shared" si="1"/>
        <v>3.2894736842105261</v>
      </c>
      <c r="H30" s="21"/>
      <c r="I30" s="34">
        <f t="shared" si="2"/>
        <v>0</v>
      </c>
      <c r="J30" s="21"/>
      <c r="K30" s="34">
        <f t="shared" si="12"/>
        <v>0</v>
      </c>
      <c r="L30" s="21"/>
      <c r="M30" s="34">
        <f t="shared" si="13"/>
        <v>0</v>
      </c>
      <c r="N30" s="21"/>
      <c r="O30" s="34">
        <f t="shared" si="14"/>
        <v>0</v>
      </c>
      <c r="P30" s="21"/>
      <c r="Q30" s="34">
        <f t="shared" si="15"/>
        <v>0</v>
      </c>
      <c r="R30" s="21"/>
      <c r="S30" s="34">
        <f t="shared" si="16"/>
        <v>0</v>
      </c>
      <c r="T30" s="84"/>
      <c r="U30" s="34">
        <f t="shared" si="17"/>
        <v>0</v>
      </c>
      <c r="V30" s="21"/>
      <c r="W30" s="34">
        <f t="shared" si="18"/>
        <v>0</v>
      </c>
      <c r="X30" s="21"/>
      <c r="Y30" s="34">
        <f t="shared" si="19"/>
        <v>0</v>
      </c>
      <c r="Z30" s="21"/>
      <c r="AA30" s="34">
        <f t="shared" si="20"/>
        <v>0</v>
      </c>
      <c r="AB30" s="7"/>
    </row>
    <row r="31" spans="1:28" ht="42.75" customHeight="1" x14ac:dyDescent="0.3">
      <c r="A31" s="26">
        <v>14</v>
      </c>
      <c r="B31" s="115" t="s">
        <v>92</v>
      </c>
      <c r="C31" s="116"/>
      <c r="D31" s="51" t="s">
        <v>25</v>
      </c>
      <c r="E31" s="51" t="s">
        <v>93</v>
      </c>
      <c r="F31" s="19">
        <v>5</v>
      </c>
      <c r="G31" s="34">
        <f t="shared" si="1"/>
        <v>3.2894736842105261</v>
      </c>
      <c r="H31" s="21"/>
      <c r="I31" s="34">
        <f t="shared" si="2"/>
        <v>0</v>
      </c>
      <c r="J31" s="21"/>
      <c r="K31" s="34">
        <f t="shared" si="12"/>
        <v>0</v>
      </c>
      <c r="L31" s="21"/>
      <c r="M31" s="34">
        <f t="shared" si="13"/>
        <v>0</v>
      </c>
      <c r="N31" s="21"/>
      <c r="O31" s="34">
        <f t="shared" si="14"/>
        <v>0</v>
      </c>
      <c r="P31" s="21"/>
      <c r="Q31" s="34">
        <f t="shared" si="15"/>
        <v>0</v>
      </c>
      <c r="R31" s="21"/>
      <c r="S31" s="34">
        <f t="shared" si="16"/>
        <v>0</v>
      </c>
      <c r="T31" s="84"/>
      <c r="U31" s="34">
        <f t="shared" si="17"/>
        <v>0</v>
      </c>
      <c r="V31" s="21"/>
      <c r="W31" s="34">
        <f t="shared" si="18"/>
        <v>0</v>
      </c>
      <c r="X31" s="21"/>
      <c r="Y31" s="34">
        <f t="shared" si="19"/>
        <v>0</v>
      </c>
      <c r="Z31" s="21"/>
      <c r="AA31" s="34">
        <f t="shared" si="20"/>
        <v>0</v>
      </c>
      <c r="AB31" s="7"/>
    </row>
    <row r="32" spans="1:28" ht="42.75" customHeight="1" x14ac:dyDescent="0.3">
      <c r="A32" s="26">
        <v>15</v>
      </c>
      <c r="B32" s="115" t="s">
        <v>94</v>
      </c>
      <c r="C32" s="116"/>
      <c r="D32" s="51" t="s">
        <v>25</v>
      </c>
      <c r="E32" s="51" t="s">
        <v>95</v>
      </c>
      <c r="F32" s="19">
        <v>5</v>
      </c>
      <c r="G32" s="34">
        <f t="shared" si="1"/>
        <v>3.2894736842105261</v>
      </c>
      <c r="H32" s="21"/>
      <c r="I32" s="34">
        <f t="shared" si="2"/>
        <v>0</v>
      </c>
      <c r="J32" s="21"/>
      <c r="K32" s="34">
        <f t="shared" si="12"/>
        <v>0</v>
      </c>
      <c r="L32" s="21"/>
      <c r="M32" s="34">
        <f t="shared" si="13"/>
        <v>0</v>
      </c>
      <c r="N32" s="21"/>
      <c r="O32" s="34">
        <f t="shared" si="14"/>
        <v>0</v>
      </c>
      <c r="P32" s="21"/>
      <c r="Q32" s="34">
        <f t="shared" si="15"/>
        <v>0</v>
      </c>
      <c r="R32" s="21"/>
      <c r="S32" s="34">
        <f t="shared" si="16"/>
        <v>0</v>
      </c>
      <c r="T32" s="84"/>
      <c r="U32" s="34">
        <f t="shared" si="17"/>
        <v>0</v>
      </c>
      <c r="V32" s="21"/>
      <c r="W32" s="34">
        <f t="shared" si="18"/>
        <v>0</v>
      </c>
      <c r="X32" s="21"/>
      <c r="Y32" s="34">
        <f t="shared" si="19"/>
        <v>0</v>
      </c>
      <c r="Z32" s="21"/>
      <c r="AA32" s="34">
        <f t="shared" si="20"/>
        <v>0</v>
      </c>
      <c r="AB32" s="7"/>
    </row>
    <row r="33" spans="1:28" ht="27" customHeight="1" x14ac:dyDescent="0.3">
      <c r="A33" s="26">
        <v>16</v>
      </c>
      <c r="B33" s="99" t="s">
        <v>16</v>
      </c>
      <c r="C33" s="100"/>
      <c r="D33" s="47" t="s">
        <v>25</v>
      </c>
      <c r="E33" s="44" t="s">
        <v>73</v>
      </c>
      <c r="F33" s="19">
        <v>5</v>
      </c>
      <c r="G33" s="34">
        <f t="shared" si="1"/>
        <v>3.2894736842105261</v>
      </c>
      <c r="H33" s="21"/>
      <c r="I33" s="34">
        <f t="shared" si="2"/>
        <v>0</v>
      </c>
      <c r="J33" s="21"/>
      <c r="K33" s="34">
        <f>J33/$F$49*100</f>
        <v>0</v>
      </c>
      <c r="L33" s="21"/>
      <c r="M33" s="34">
        <f>L33/$F$49*100</f>
        <v>0</v>
      </c>
      <c r="N33" s="21"/>
      <c r="O33" s="34">
        <f>N33/$F$49*100</f>
        <v>0</v>
      </c>
      <c r="P33" s="21"/>
      <c r="Q33" s="34">
        <f>P33/$F$49*100</f>
        <v>0</v>
      </c>
      <c r="R33" s="21"/>
      <c r="S33" s="34">
        <f>R33/$F$49*100</f>
        <v>0</v>
      </c>
      <c r="T33" s="84"/>
      <c r="U33" s="34">
        <f>T33/$F$49*100</f>
        <v>0</v>
      </c>
      <c r="V33" s="21"/>
      <c r="W33" s="34">
        <f>V33/$F$49*100</f>
        <v>0</v>
      </c>
      <c r="X33" s="21"/>
      <c r="Y33" s="34">
        <f>X33/$F$49*100</f>
        <v>0</v>
      </c>
      <c r="Z33" s="21"/>
      <c r="AA33" s="34">
        <f>Z33/$F$49*100</f>
        <v>0</v>
      </c>
      <c r="AB33" s="7"/>
    </row>
    <row r="34" spans="1:28" ht="45" customHeight="1" x14ac:dyDescent="0.3">
      <c r="A34" s="26">
        <v>17</v>
      </c>
      <c r="B34" s="99" t="s">
        <v>74</v>
      </c>
      <c r="C34" s="100"/>
      <c r="D34" s="51" t="s">
        <v>65</v>
      </c>
      <c r="E34" s="44" t="s">
        <v>75</v>
      </c>
      <c r="F34" s="19">
        <v>5</v>
      </c>
      <c r="G34" s="34">
        <f t="shared" si="1"/>
        <v>3.2894736842105261</v>
      </c>
      <c r="H34" s="21"/>
      <c r="I34" s="34">
        <f t="shared" si="2"/>
        <v>0</v>
      </c>
      <c r="J34" s="21"/>
      <c r="K34" s="34">
        <f t="shared" ref="K34:K38" si="21">J34/$F$49*100</f>
        <v>0</v>
      </c>
      <c r="L34" s="21"/>
      <c r="M34" s="34">
        <f t="shared" ref="M34:M38" si="22">L34/$F$49*100</f>
        <v>0</v>
      </c>
      <c r="N34" s="21"/>
      <c r="O34" s="34">
        <f t="shared" ref="O34:O38" si="23">N34/$F$49*100</f>
        <v>0</v>
      </c>
      <c r="P34" s="21"/>
      <c r="Q34" s="34">
        <f t="shared" ref="Q34:Q38" si="24">P34/$F$49*100</f>
        <v>0</v>
      </c>
      <c r="R34" s="21"/>
      <c r="S34" s="34">
        <f t="shared" ref="S34:S38" si="25">R34/$F$49*100</f>
        <v>0</v>
      </c>
      <c r="T34" s="84"/>
      <c r="U34" s="34">
        <f t="shared" ref="U34:U38" si="26">T34/$F$49*100</f>
        <v>0</v>
      </c>
      <c r="V34" s="21"/>
      <c r="W34" s="34">
        <f t="shared" ref="W34:W38" si="27">V34/$F$49*100</f>
        <v>0</v>
      </c>
      <c r="X34" s="21"/>
      <c r="Y34" s="34">
        <f t="shared" ref="Y34:Y38" si="28">X34/$F$49*100</f>
        <v>0</v>
      </c>
      <c r="Z34" s="21"/>
      <c r="AA34" s="34">
        <f t="shared" ref="AA34:AA38" si="29">Z34/$F$49*100</f>
        <v>0</v>
      </c>
      <c r="AB34" s="7"/>
    </row>
    <row r="35" spans="1:28" ht="31.5" customHeight="1" x14ac:dyDescent="0.3">
      <c r="A35" s="26">
        <v>18</v>
      </c>
      <c r="B35" s="99" t="s">
        <v>76</v>
      </c>
      <c r="C35" s="100"/>
      <c r="D35" s="47" t="s">
        <v>25</v>
      </c>
      <c r="E35" s="44" t="s">
        <v>77</v>
      </c>
      <c r="F35" s="19">
        <v>5</v>
      </c>
      <c r="G35" s="34">
        <f t="shared" si="1"/>
        <v>3.2894736842105261</v>
      </c>
      <c r="H35" s="21"/>
      <c r="I35" s="34">
        <f t="shared" si="2"/>
        <v>0</v>
      </c>
      <c r="J35" s="21"/>
      <c r="K35" s="34">
        <f t="shared" si="21"/>
        <v>0</v>
      </c>
      <c r="L35" s="21"/>
      <c r="M35" s="34">
        <f t="shared" si="22"/>
        <v>0</v>
      </c>
      <c r="N35" s="21"/>
      <c r="O35" s="34">
        <f t="shared" si="23"/>
        <v>0</v>
      </c>
      <c r="P35" s="21"/>
      <c r="Q35" s="34">
        <f t="shared" si="24"/>
        <v>0</v>
      </c>
      <c r="R35" s="21"/>
      <c r="S35" s="34">
        <f t="shared" si="25"/>
        <v>0</v>
      </c>
      <c r="T35" s="84"/>
      <c r="U35" s="34">
        <f t="shared" si="26"/>
        <v>0</v>
      </c>
      <c r="V35" s="21"/>
      <c r="W35" s="34">
        <f t="shared" si="27"/>
        <v>0</v>
      </c>
      <c r="X35" s="21"/>
      <c r="Y35" s="34">
        <f t="shared" si="28"/>
        <v>0</v>
      </c>
      <c r="Z35" s="21"/>
      <c r="AA35" s="34">
        <f t="shared" si="29"/>
        <v>0</v>
      </c>
      <c r="AB35" s="7"/>
    </row>
    <row r="36" spans="1:28" ht="55.5" customHeight="1" x14ac:dyDescent="0.3">
      <c r="A36" s="26">
        <v>19</v>
      </c>
      <c r="B36" s="99" t="s">
        <v>78</v>
      </c>
      <c r="C36" s="100"/>
      <c r="D36" s="47" t="s">
        <v>79</v>
      </c>
      <c r="E36" s="44" t="s">
        <v>80</v>
      </c>
      <c r="F36" s="19">
        <v>5</v>
      </c>
      <c r="G36" s="34">
        <f t="shared" si="1"/>
        <v>3.2894736842105261</v>
      </c>
      <c r="H36" s="21"/>
      <c r="I36" s="34">
        <f t="shared" si="2"/>
        <v>0</v>
      </c>
      <c r="J36" s="21"/>
      <c r="K36" s="34">
        <f t="shared" si="21"/>
        <v>0</v>
      </c>
      <c r="L36" s="21"/>
      <c r="M36" s="34">
        <f t="shared" si="22"/>
        <v>0</v>
      </c>
      <c r="N36" s="21"/>
      <c r="O36" s="34">
        <f t="shared" si="23"/>
        <v>0</v>
      </c>
      <c r="P36" s="21"/>
      <c r="Q36" s="34">
        <f t="shared" si="24"/>
        <v>0</v>
      </c>
      <c r="R36" s="21"/>
      <c r="S36" s="34">
        <f t="shared" si="25"/>
        <v>0</v>
      </c>
      <c r="T36" s="84"/>
      <c r="U36" s="34">
        <f t="shared" si="26"/>
        <v>0</v>
      </c>
      <c r="V36" s="21"/>
      <c r="W36" s="34">
        <f t="shared" si="27"/>
        <v>0</v>
      </c>
      <c r="X36" s="21"/>
      <c r="Y36" s="34">
        <f t="shared" si="28"/>
        <v>0</v>
      </c>
      <c r="Z36" s="21"/>
      <c r="AA36" s="34">
        <f t="shared" si="29"/>
        <v>0</v>
      </c>
      <c r="AB36" s="7"/>
    </row>
    <row r="37" spans="1:28" ht="30.75" customHeight="1" x14ac:dyDescent="0.3">
      <c r="A37" s="26">
        <v>20</v>
      </c>
      <c r="B37" s="99" t="s">
        <v>81</v>
      </c>
      <c r="C37" s="100"/>
      <c r="D37" s="47" t="s">
        <v>26</v>
      </c>
      <c r="E37" s="44" t="s">
        <v>82</v>
      </c>
      <c r="F37" s="19">
        <v>3</v>
      </c>
      <c r="G37" s="34">
        <f t="shared" si="1"/>
        <v>1.9736842105263157</v>
      </c>
      <c r="H37" s="21"/>
      <c r="I37" s="34">
        <f t="shared" si="2"/>
        <v>0</v>
      </c>
      <c r="J37" s="21"/>
      <c r="K37" s="34">
        <f t="shared" si="21"/>
        <v>0</v>
      </c>
      <c r="L37" s="21"/>
      <c r="M37" s="34">
        <f t="shared" si="22"/>
        <v>0</v>
      </c>
      <c r="N37" s="21"/>
      <c r="O37" s="34">
        <f t="shared" si="23"/>
        <v>0</v>
      </c>
      <c r="P37" s="21"/>
      <c r="Q37" s="34">
        <f t="shared" si="24"/>
        <v>0</v>
      </c>
      <c r="R37" s="21"/>
      <c r="S37" s="34">
        <f t="shared" si="25"/>
        <v>0</v>
      </c>
      <c r="T37" s="84"/>
      <c r="U37" s="34">
        <f t="shared" si="26"/>
        <v>0</v>
      </c>
      <c r="V37" s="21"/>
      <c r="W37" s="34">
        <f t="shared" si="27"/>
        <v>0</v>
      </c>
      <c r="X37" s="21"/>
      <c r="Y37" s="34">
        <f t="shared" si="28"/>
        <v>0</v>
      </c>
      <c r="Z37" s="21"/>
      <c r="AA37" s="34">
        <f t="shared" si="29"/>
        <v>0</v>
      </c>
      <c r="AB37" s="7"/>
    </row>
    <row r="38" spans="1:28" ht="30.75" customHeight="1" x14ac:dyDescent="0.3">
      <c r="A38" s="26">
        <v>21</v>
      </c>
      <c r="B38" s="99" t="s">
        <v>83</v>
      </c>
      <c r="C38" s="100"/>
      <c r="D38" s="47" t="s">
        <v>26</v>
      </c>
      <c r="E38" s="44" t="s">
        <v>84</v>
      </c>
      <c r="F38" s="19">
        <v>3</v>
      </c>
      <c r="G38" s="34">
        <f t="shared" si="1"/>
        <v>1.9736842105263157</v>
      </c>
      <c r="H38" s="21"/>
      <c r="I38" s="34">
        <f t="shared" si="2"/>
        <v>0</v>
      </c>
      <c r="J38" s="21"/>
      <c r="K38" s="34">
        <f t="shared" si="21"/>
        <v>0</v>
      </c>
      <c r="L38" s="21"/>
      <c r="M38" s="34">
        <f t="shared" si="22"/>
        <v>0</v>
      </c>
      <c r="N38" s="21"/>
      <c r="O38" s="34">
        <f t="shared" si="23"/>
        <v>0</v>
      </c>
      <c r="P38" s="21"/>
      <c r="Q38" s="34">
        <f t="shared" si="24"/>
        <v>0</v>
      </c>
      <c r="R38" s="21"/>
      <c r="S38" s="34">
        <f t="shared" si="25"/>
        <v>0</v>
      </c>
      <c r="T38" s="84"/>
      <c r="U38" s="34">
        <f t="shared" si="26"/>
        <v>0</v>
      </c>
      <c r="V38" s="21"/>
      <c r="W38" s="34">
        <f t="shared" si="27"/>
        <v>0</v>
      </c>
      <c r="X38" s="21"/>
      <c r="Y38" s="34">
        <f t="shared" si="28"/>
        <v>0</v>
      </c>
      <c r="Z38" s="21"/>
      <c r="AA38" s="34">
        <f t="shared" si="29"/>
        <v>0</v>
      </c>
      <c r="AB38" s="7"/>
    </row>
    <row r="39" spans="1:28" ht="42.75" customHeight="1" x14ac:dyDescent="0.3">
      <c r="A39" s="26">
        <v>22</v>
      </c>
      <c r="B39" s="103" t="s">
        <v>36</v>
      </c>
      <c r="C39" s="104"/>
      <c r="D39" s="47" t="s">
        <v>85</v>
      </c>
      <c r="E39" s="47" t="s">
        <v>38</v>
      </c>
      <c r="F39" s="19">
        <v>3</v>
      </c>
      <c r="G39" s="34">
        <f t="shared" si="1"/>
        <v>1.9736842105263157</v>
      </c>
      <c r="H39" s="21"/>
      <c r="I39" s="34">
        <f t="shared" si="2"/>
        <v>0</v>
      </c>
      <c r="J39" s="21"/>
      <c r="K39" s="34">
        <f>J39/$F$49*100</f>
        <v>0</v>
      </c>
      <c r="L39" s="21"/>
      <c r="M39" s="34">
        <f>L39/$F$49*100</f>
        <v>0</v>
      </c>
      <c r="N39" s="21"/>
      <c r="O39" s="34">
        <f>N39/$F$49*100</f>
        <v>0</v>
      </c>
      <c r="P39" s="21"/>
      <c r="Q39" s="34">
        <f>P39/$F$49*100</f>
        <v>0</v>
      </c>
      <c r="R39" s="21"/>
      <c r="S39" s="34">
        <f>R39/$F$49*100</f>
        <v>0</v>
      </c>
      <c r="T39" s="84"/>
      <c r="U39" s="34">
        <f>T39/$F$49*100</f>
        <v>0</v>
      </c>
      <c r="V39" s="21"/>
      <c r="W39" s="34">
        <f>V39/$F$49*100</f>
        <v>0</v>
      </c>
      <c r="X39" s="21"/>
      <c r="Y39" s="34">
        <f>X39/$F$49*100</f>
        <v>0</v>
      </c>
      <c r="Z39" s="21"/>
      <c r="AA39" s="34">
        <f>Z39/$F$49*100</f>
        <v>0</v>
      </c>
      <c r="AB39" s="32"/>
    </row>
    <row r="40" spans="1:28" ht="41.25" customHeight="1" x14ac:dyDescent="0.3">
      <c r="A40" s="26">
        <v>23</v>
      </c>
      <c r="B40" s="99" t="s">
        <v>23</v>
      </c>
      <c r="C40" s="100"/>
      <c r="D40" s="48" t="s">
        <v>42</v>
      </c>
      <c r="E40" s="33" t="s">
        <v>24</v>
      </c>
      <c r="F40" s="19">
        <v>3</v>
      </c>
      <c r="G40" s="34">
        <f t="shared" si="1"/>
        <v>1.9736842105263157</v>
      </c>
      <c r="H40" s="21"/>
      <c r="I40" s="34">
        <f t="shared" si="2"/>
        <v>0</v>
      </c>
      <c r="J40" s="21"/>
      <c r="K40" s="34">
        <f>J40/$F$49*100</f>
        <v>0</v>
      </c>
      <c r="L40" s="21"/>
      <c r="M40" s="34">
        <f>L40/$F$49*100</f>
        <v>0</v>
      </c>
      <c r="N40" s="21"/>
      <c r="O40" s="34">
        <f>N40/$F$49*100</f>
        <v>0</v>
      </c>
      <c r="P40" s="21"/>
      <c r="Q40" s="34">
        <f>P40/$F$49*100</f>
        <v>0</v>
      </c>
      <c r="R40" s="21"/>
      <c r="S40" s="34">
        <f>R40/$F$49*100</f>
        <v>0</v>
      </c>
      <c r="T40" s="84"/>
      <c r="U40" s="34">
        <f>T40/$F$49*100</f>
        <v>0</v>
      </c>
      <c r="V40" s="21"/>
      <c r="W40" s="34">
        <f>V40/$F$49*100</f>
        <v>0</v>
      </c>
      <c r="X40" s="21"/>
      <c r="Y40" s="34">
        <f>X40/$F$49*100</f>
        <v>0</v>
      </c>
      <c r="Z40" s="21"/>
      <c r="AA40" s="34">
        <f>Z40/$F$49*100</f>
        <v>0</v>
      </c>
      <c r="AB40" s="32"/>
    </row>
    <row r="41" spans="1:28" ht="27" customHeight="1" x14ac:dyDescent="0.3">
      <c r="A41" s="26">
        <v>24</v>
      </c>
      <c r="B41" s="93" t="s">
        <v>86</v>
      </c>
      <c r="C41" s="94"/>
      <c r="D41" s="44" t="s">
        <v>25</v>
      </c>
      <c r="E41" s="49" t="s">
        <v>87</v>
      </c>
      <c r="F41" s="20">
        <v>5</v>
      </c>
      <c r="G41" s="34">
        <f t="shared" si="1"/>
        <v>3.2894736842105261</v>
      </c>
      <c r="H41" s="21"/>
      <c r="I41" s="34">
        <f t="shared" si="2"/>
        <v>0</v>
      </c>
      <c r="J41" s="21"/>
      <c r="K41" s="34">
        <f>J41/$F$49*100</f>
        <v>0</v>
      </c>
      <c r="L41" s="21"/>
      <c r="M41" s="34">
        <f>L41/$F$49*100</f>
        <v>0</v>
      </c>
      <c r="N41" s="21"/>
      <c r="O41" s="34">
        <f>N41/$F$49*100</f>
        <v>0</v>
      </c>
      <c r="P41" s="21"/>
      <c r="Q41" s="34">
        <f>P41/$F$49*100</f>
        <v>0</v>
      </c>
      <c r="R41" s="21"/>
      <c r="S41" s="34">
        <f>R41/$F$49*100</f>
        <v>0</v>
      </c>
      <c r="T41" s="84"/>
      <c r="U41" s="34">
        <f>T41/$F$49*100</f>
        <v>0</v>
      </c>
      <c r="V41" s="21"/>
      <c r="W41" s="34">
        <f>V41/$F$49*100</f>
        <v>0</v>
      </c>
      <c r="X41" s="21"/>
      <c r="Y41" s="34">
        <f>X41/$F$49*100</f>
        <v>0</v>
      </c>
      <c r="Z41" s="21"/>
      <c r="AA41" s="34">
        <f>Z41/$F$49*100</f>
        <v>0</v>
      </c>
      <c r="AB41" s="32"/>
    </row>
    <row r="42" spans="1:28" ht="87" customHeight="1" x14ac:dyDescent="0.3">
      <c r="A42" s="26">
        <v>25</v>
      </c>
      <c r="B42" s="95" t="s">
        <v>119</v>
      </c>
      <c r="C42" s="94"/>
      <c r="D42" s="44" t="s">
        <v>96</v>
      </c>
      <c r="E42" s="49" t="s">
        <v>97</v>
      </c>
      <c r="F42" s="20">
        <v>10</v>
      </c>
      <c r="G42" s="34">
        <f t="shared" si="1"/>
        <v>6.5789473684210522</v>
      </c>
      <c r="H42" s="21"/>
      <c r="I42" s="34">
        <f t="shared" si="2"/>
        <v>0</v>
      </c>
      <c r="J42" s="21"/>
      <c r="K42" s="34">
        <f t="shared" ref="K42:K43" si="30">J42/$F$49*100</f>
        <v>0</v>
      </c>
      <c r="L42" s="21"/>
      <c r="M42" s="34">
        <f t="shared" ref="M42:M43" si="31">L42/$F$49*100</f>
        <v>0</v>
      </c>
      <c r="N42" s="21"/>
      <c r="O42" s="34">
        <f t="shared" ref="O42:O43" si="32">N42/$F$49*100</f>
        <v>0</v>
      </c>
      <c r="P42" s="21"/>
      <c r="Q42" s="34">
        <f t="shared" ref="Q42:Q43" si="33">P42/$F$49*100</f>
        <v>0</v>
      </c>
      <c r="R42" s="21"/>
      <c r="S42" s="34">
        <f t="shared" ref="S42:S43" si="34">R42/$F$49*100</f>
        <v>0</v>
      </c>
      <c r="T42" s="84"/>
      <c r="U42" s="34">
        <f t="shared" ref="U42:U43" si="35">T42/$F$49*100</f>
        <v>0</v>
      </c>
      <c r="V42" s="21"/>
      <c r="W42" s="34">
        <f t="shared" ref="W42:W43" si="36">V42/$F$49*100</f>
        <v>0</v>
      </c>
      <c r="X42" s="21"/>
      <c r="Y42" s="34">
        <f t="shared" ref="Y42:Y43" si="37">X42/$F$49*100</f>
        <v>0</v>
      </c>
      <c r="Z42" s="21"/>
      <c r="AA42" s="34">
        <f t="shared" ref="AA42:AA43" si="38">Z42/$F$49*100</f>
        <v>0</v>
      </c>
      <c r="AB42" s="32"/>
    </row>
    <row r="43" spans="1:28" ht="76.5" customHeight="1" x14ac:dyDescent="0.3">
      <c r="A43" s="26">
        <v>26</v>
      </c>
      <c r="B43" s="93" t="s">
        <v>98</v>
      </c>
      <c r="C43" s="94"/>
      <c r="D43" s="44" t="s">
        <v>96</v>
      </c>
      <c r="E43" s="49" t="s">
        <v>99</v>
      </c>
      <c r="F43" s="20">
        <v>10</v>
      </c>
      <c r="G43" s="34">
        <f t="shared" si="1"/>
        <v>6.5789473684210522</v>
      </c>
      <c r="H43" s="21"/>
      <c r="I43" s="34">
        <f t="shared" si="2"/>
        <v>0</v>
      </c>
      <c r="J43" s="21"/>
      <c r="K43" s="34">
        <f t="shared" si="30"/>
        <v>0</v>
      </c>
      <c r="L43" s="21"/>
      <c r="M43" s="34">
        <f t="shared" si="31"/>
        <v>0</v>
      </c>
      <c r="N43" s="21"/>
      <c r="O43" s="34">
        <f t="shared" si="32"/>
        <v>0</v>
      </c>
      <c r="P43" s="21"/>
      <c r="Q43" s="34">
        <f t="shared" si="33"/>
        <v>0</v>
      </c>
      <c r="R43" s="21"/>
      <c r="S43" s="34">
        <f t="shared" si="34"/>
        <v>0</v>
      </c>
      <c r="T43" s="84"/>
      <c r="U43" s="34">
        <f t="shared" si="35"/>
        <v>0</v>
      </c>
      <c r="V43" s="21"/>
      <c r="W43" s="34">
        <f t="shared" si="36"/>
        <v>0</v>
      </c>
      <c r="X43" s="21"/>
      <c r="Y43" s="34">
        <f t="shared" si="37"/>
        <v>0</v>
      </c>
      <c r="Z43" s="21"/>
      <c r="AA43" s="34">
        <f t="shared" si="38"/>
        <v>0</v>
      </c>
      <c r="AB43" s="32"/>
    </row>
    <row r="44" spans="1:28" ht="27" customHeight="1" x14ac:dyDescent="0.3">
      <c r="A44" s="26">
        <v>27</v>
      </c>
      <c r="B44" s="93" t="s">
        <v>17</v>
      </c>
      <c r="C44" s="94"/>
      <c r="D44" s="44" t="s">
        <v>25</v>
      </c>
      <c r="E44" s="49" t="s">
        <v>37</v>
      </c>
      <c r="F44" s="20">
        <v>5</v>
      </c>
      <c r="G44" s="34">
        <f t="shared" si="1"/>
        <v>3.2894736842105261</v>
      </c>
      <c r="H44" s="21"/>
      <c r="I44" s="34">
        <f t="shared" si="2"/>
        <v>0</v>
      </c>
      <c r="J44" s="21"/>
      <c r="K44" s="34">
        <f>J44/$F$49*100</f>
        <v>0</v>
      </c>
      <c r="L44" s="21"/>
      <c r="M44" s="34">
        <f>L44/$F$49*100</f>
        <v>0</v>
      </c>
      <c r="N44" s="21"/>
      <c r="O44" s="34">
        <f>N44/$F$49*100</f>
        <v>0</v>
      </c>
      <c r="P44" s="21"/>
      <c r="Q44" s="34">
        <f>P44/$F$49*100</f>
        <v>0</v>
      </c>
      <c r="R44" s="21"/>
      <c r="S44" s="34">
        <f>R44/$F$49*100</f>
        <v>0</v>
      </c>
      <c r="T44" s="84"/>
      <c r="U44" s="34">
        <f>T44/$F$49*100</f>
        <v>0</v>
      </c>
      <c r="V44" s="21"/>
      <c r="W44" s="34">
        <f>V44/$F$49*100</f>
        <v>0</v>
      </c>
      <c r="X44" s="21"/>
      <c r="Y44" s="34">
        <f>X44/$F$49*100</f>
        <v>0</v>
      </c>
      <c r="Z44" s="21"/>
      <c r="AA44" s="34">
        <f>Z44/$F$49*100</f>
        <v>0</v>
      </c>
      <c r="AB44" s="32"/>
    </row>
    <row r="45" spans="1:28" ht="27" customHeight="1" x14ac:dyDescent="0.3">
      <c r="A45" s="26">
        <v>28</v>
      </c>
      <c r="B45" s="93" t="s">
        <v>88</v>
      </c>
      <c r="C45" s="94"/>
      <c r="D45" s="44" t="s">
        <v>25</v>
      </c>
      <c r="E45" s="49" t="s">
        <v>89</v>
      </c>
      <c r="F45" s="20">
        <v>5</v>
      </c>
      <c r="G45" s="34">
        <f t="shared" si="1"/>
        <v>3.2894736842105261</v>
      </c>
      <c r="H45" s="21"/>
      <c r="I45" s="34">
        <f t="shared" si="2"/>
        <v>0</v>
      </c>
      <c r="J45" s="21"/>
      <c r="K45" s="34">
        <f>J45/$F$49*100</f>
        <v>0</v>
      </c>
      <c r="L45" s="21"/>
      <c r="M45" s="34">
        <f>L45/$F$49*100</f>
        <v>0</v>
      </c>
      <c r="N45" s="21"/>
      <c r="O45" s="34">
        <f>N45/$F$49*100</f>
        <v>0</v>
      </c>
      <c r="P45" s="21"/>
      <c r="Q45" s="34">
        <f>P45/$F$49*100</f>
        <v>0</v>
      </c>
      <c r="R45" s="21"/>
      <c r="S45" s="34">
        <f>R45/$F$49*100</f>
        <v>0</v>
      </c>
      <c r="T45" s="84"/>
      <c r="U45" s="34">
        <f>T45/$F$49*100</f>
        <v>0</v>
      </c>
      <c r="V45" s="21"/>
      <c r="W45" s="34">
        <f>V45/$F$49*100</f>
        <v>0</v>
      </c>
      <c r="X45" s="21"/>
      <c r="Y45" s="34">
        <f>X45/$F$49*100</f>
        <v>0</v>
      </c>
      <c r="Z45" s="21"/>
      <c r="AA45" s="34">
        <f>Z45/$F$49*100</f>
        <v>0</v>
      </c>
      <c r="AB45" s="32"/>
    </row>
    <row r="46" spans="1:28" ht="27" customHeight="1" x14ac:dyDescent="0.3">
      <c r="A46" s="26">
        <v>29</v>
      </c>
      <c r="B46" s="93" t="s">
        <v>27</v>
      </c>
      <c r="C46" s="96"/>
      <c r="D46" s="44" t="s">
        <v>28</v>
      </c>
      <c r="E46" s="44" t="s">
        <v>34</v>
      </c>
      <c r="F46" s="20">
        <v>2</v>
      </c>
      <c r="G46" s="34">
        <f t="shared" si="1"/>
        <v>1.3157894736842104</v>
      </c>
      <c r="H46" s="21"/>
      <c r="I46" s="34">
        <f t="shared" si="2"/>
        <v>0</v>
      </c>
      <c r="J46" s="21"/>
      <c r="K46" s="34">
        <f>J46/$F$49*100</f>
        <v>0</v>
      </c>
      <c r="L46" s="21"/>
      <c r="M46" s="34">
        <f>L46/$F$49*100</f>
        <v>0</v>
      </c>
      <c r="N46" s="21"/>
      <c r="O46" s="34">
        <f>N46/$F$49*100</f>
        <v>0</v>
      </c>
      <c r="P46" s="21"/>
      <c r="Q46" s="34">
        <f>P46/$F$49*100</f>
        <v>0</v>
      </c>
      <c r="R46" s="21"/>
      <c r="S46" s="34">
        <f>R46/$F$49*100</f>
        <v>0</v>
      </c>
      <c r="T46" s="84"/>
      <c r="U46" s="34">
        <f>T46/$F$49*100</f>
        <v>0</v>
      </c>
      <c r="V46" s="21"/>
      <c r="W46" s="34">
        <f>V46/$F$49*100</f>
        <v>0</v>
      </c>
      <c r="X46" s="21"/>
      <c r="Y46" s="34">
        <f>X46/$F$49*100</f>
        <v>0</v>
      </c>
      <c r="Z46" s="21"/>
      <c r="AA46" s="34">
        <f>Z46/$F$49*100</f>
        <v>0</v>
      </c>
      <c r="AB46" s="32"/>
    </row>
    <row r="47" spans="1:28" ht="32.25" customHeight="1" x14ac:dyDescent="0.3">
      <c r="A47" s="26">
        <v>30</v>
      </c>
      <c r="B47" s="93" t="s">
        <v>31</v>
      </c>
      <c r="C47" s="94"/>
      <c r="D47" s="44" t="s">
        <v>25</v>
      </c>
      <c r="E47" s="44" t="s">
        <v>29</v>
      </c>
      <c r="F47" s="20">
        <v>5</v>
      </c>
      <c r="G47" s="34">
        <f t="shared" si="1"/>
        <v>3.2894736842105261</v>
      </c>
      <c r="H47" s="21"/>
      <c r="I47" s="34">
        <f t="shared" si="2"/>
        <v>0</v>
      </c>
      <c r="J47" s="21"/>
      <c r="K47" s="34">
        <f>J47/$F$49*100</f>
        <v>0</v>
      </c>
      <c r="L47" s="21"/>
      <c r="M47" s="34">
        <f>L47/$F$49*100</f>
        <v>0</v>
      </c>
      <c r="N47" s="21"/>
      <c r="O47" s="34">
        <f>N47/$F$49*100</f>
        <v>0</v>
      </c>
      <c r="P47" s="21"/>
      <c r="Q47" s="34">
        <f>P47/$F$49*100</f>
        <v>0</v>
      </c>
      <c r="R47" s="21"/>
      <c r="S47" s="34">
        <f>R47/$F$49*100</f>
        <v>0</v>
      </c>
      <c r="T47" s="84"/>
      <c r="U47" s="34">
        <f>T47/$F$49*100</f>
        <v>0</v>
      </c>
      <c r="V47" s="21"/>
      <c r="W47" s="34">
        <f>V47/$F$49*100</f>
        <v>0</v>
      </c>
      <c r="X47" s="21"/>
      <c r="Y47" s="34">
        <f>X47/$F$49*100</f>
        <v>0</v>
      </c>
      <c r="Z47" s="21"/>
      <c r="AA47" s="34">
        <f>Z47/$F$49*100</f>
        <v>0</v>
      </c>
      <c r="AB47" s="32"/>
    </row>
    <row r="48" spans="1:28" ht="39.75" customHeight="1" x14ac:dyDescent="0.3">
      <c r="A48" s="26">
        <v>31</v>
      </c>
      <c r="B48" s="93" t="s">
        <v>30</v>
      </c>
      <c r="C48" s="94"/>
      <c r="D48" s="44" t="s">
        <v>39</v>
      </c>
      <c r="E48" s="44" t="s">
        <v>32</v>
      </c>
      <c r="F48" s="20">
        <v>3</v>
      </c>
      <c r="G48" s="34">
        <f t="shared" si="1"/>
        <v>1.9736842105263157</v>
      </c>
      <c r="H48" s="21"/>
      <c r="I48" s="34">
        <f t="shared" si="2"/>
        <v>0</v>
      </c>
      <c r="J48" s="21"/>
      <c r="K48" s="34">
        <f>J48/$F$49*100</f>
        <v>0</v>
      </c>
      <c r="L48" s="21"/>
      <c r="M48" s="34">
        <f>L48/$F$49*100</f>
        <v>0</v>
      </c>
      <c r="N48" s="21"/>
      <c r="O48" s="34">
        <f>N48/$F$49*100</f>
        <v>0</v>
      </c>
      <c r="P48" s="21"/>
      <c r="Q48" s="34">
        <f>P48/$F$49*100</f>
        <v>0</v>
      </c>
      <c r="R48" s="21"/>
      <c r="S48" s="34">
        <f>R48/$F$49*100</f>
        <v>0</v>
      </c>
      <c r="T48" s="84"/>
      <c r="U48" s="34">
        <f>T48/$F$49*100</f>
        <v>0</v>
      </c>
      <c r="V48" s="21"/>
      <c r="W48" s="34">
        <f>V48/$F$49*100</f>
        <v>0</v>
      </c>
      <c r="X48" s="21"/>
      <c r="Y48" s="34">
        <f>X48/$F$49*100</f>
        <v>0</v>
      </c>
      <c r="Z48" s="21"/>
      <c r="AA48" s="34">
        <f>Z48/$F$49*100</f>
        <v>0</v>
      </c>
      <c r="AB48" s="32"/>
    </row>
    <row r="49" spans="2:28" ht="18.75" x14ac:dyDescent="0.3">
      <c r="B49" s="105" t="s">
        <v>1</v>
      </c>
      <c r="C49" s="106"/>
      <c r="D49" s="107"/>
      <c r="E49" s="108"/>
      <c r="F49" s="37">
        <f>SUM(F18:F48)</f>
        <v>152</v>
      </c>
      <c r="G49" s="35">
        <f>F49/$F$49</f>
        <v>1</v>
      </c>
      <c r="H49" s="36">
        <f>IF(H10="NO",0,SUM(I18:I48)/100)</f>
        <v>0</v>
      </c>
      <c r="J49" s="36">
        <f>IF(J10="NO",0,SUM(K18:K48)/100)</f>
        <v>0</v>
      </c>
      <c r="L49" s="36">
        <f>IF(L10="NO",0,SUM(M18:M48)/100)</f>
        <v>0</v>
      </c>
      <c r="N49" s="36">
        <f>IF(N10="NO",0,SUM(O18:O48)/100)</f>
        <v>0</v>
      </c>
      <c r="P49" s="36">
        <f>IF(P10="NO",0,SUM(Q18:Q48)/100)</f>
        <v>0</v>
      </c>
      <c r="R49" s="36">
        <f>IF(R10="NO",0,SUM(S18:S48)/100)</f>
        <v>0</v>
      </c>
      <c r="T49" s="36">
        <f>IF(T10="NO",0,SUM(U18:U48)/100)</f>
        <v>0</v>
      </c>
      <c r="V49" s="36">
        <f>IF(V10="NO",0,SUM(W18:W48)/100)</f>
        <v>0</v>
      </c>
      <c r="X49" s="36">
        <f>IF(X10="NO",0,SUM(Y18:Y48)/100)</f>
        <v>0</v>
      </c>
      <c r="Z49" s="36">
        <f>IF(Z10="NO",0,SUM(AA18:AA48)/100)</f>
        <v>0</v>
      </c>
    </row>
    <row r="50" spans="2:28" ht="26.25" customHeight="1" x14ac:dyDescent="0.2">
      <c r="B50" s="52"/>
      <c r="C50" s="53"/>
      <c r="D50" s="57"/>
      <c r="E50" s="58"/>
      <c r="F50" s="31"/>
      <c r="G50" s="31"/>
      <c r="H50" s="97" t="str">
        <f>H15</f>
        <v>Tender 1</v>
      </c>
      <c r="I50" s="98"/>
      <c r="J50" s="97" t="str">
        <f t="shared" ref="J50:Z50" si="39">J15</f>
        <v>Tender 2</v>
      </c>
      <c r="K50" s="98"/>
      <c r="L50" s="97" t="str">
        <f t="shared" si="39"/>
        <v>Tender 3</v>
      </c>
      <c r="M50" s="98"/>
      <c r="N50" s="97" t="str">
        <f t="shared" si="39"/>
        <v>Tender 4</v>
      </c>
      <c r="O50" s="98"/>
      <c r="P50" s="97" t="str">
        <f t="shared" si="39"/>
        <v>Tender 5</v>
      </c>
      <c r="Q50" s="98"/>
      <c r="R50" s="97" t="str">
        <f t="shared" si="39"/>
        <v>Tender 6</v>
      </c>
      <c r="S50" s="98"/>
      <c r="T50" s="97" t="str">
        <f t="shared" si="39"/>
        <v>Tender 7</v>
      </c>
      <c r="U50" s="98"/>
      <c r="V50" s="97" t="str">
        <f t="shared" si="39"/>
        <v>Tender 8</v>
      </c>
      <c r="W50" s="98"/>
      <c r="X50" s="97" t="str">
        <f t="shared" si="39"/>
        <v>Tender 9</v>
      </c>
      <c r="Y50" s="98"/>
      <c r="Z50" s="97" t="str">
        <f t="shared" si="39"/>
        <v>Tender 10</v>
      </c>
      <c r="AA50" s="98"/>
    </row>
    <row r="53" spans="2:28" ht="13.5" thickBot="1" x14ac:dyDescent="0.25">
      <c r="C53" s="1" t="s">
        <v>2</v>
      </c>
      <c r="D53" s="1"/>
      <c r="E53" s="1"/>
    </row>
    <row r="54" spans="2:28" ht="12.75" customHeight="1" thickBot="1" x14ac:dyDescent="0.25">
      <c r="B54" s="4">
        <v>1</v>
      </c>
      <c r="C54" s="89"/>
      <c r="D54" s="90"/>
      <c r="E54" s="90"/>
      <c r="F54" s="91"/>
      <c r="G54" s="91"/>
      <c r="H54" s="91"/>
      <c r="I54" s="91"/>
      <c r="J54" s="91"/>
      <c r="K54" s="91"/>
      <c r="L54" s="91"/>
      <c r="M54" s="91"/>
      <c r="N54" s="91"/>
      <c r="O54" s="91"/>
      <c r="P54" s="91"/>
      <c r="Q54" s="91"/>
      <c r="R54" s="91"/>
      <c r="S54" s="91"/>
      <c r="T54" s="91"/>
      <c r="U54" s="91"/>
      <c r="V54" s="91"/>
      <c r="W54" s="91"/>
      <c r="X54" s="91"/>
      <c r="Y54" s="91"/>
      <c r="Z54" s="91"/>
      <c r="AA54" s="91"/>
      <c r="AB54" s="92"/>
    </row>
    <row r="55" spans="2:28" ht="12.75" customHeight="1" thickBot="1" x14ac:dyDescent="0.25">
      <c r="B55" s="5">
        <v>2</v>
      </c>
      <c r="C55" s="89"/>
      <c r="D55" s="90"/>
      <c r="E55" s="90"/>
      <c r="F55" s="91"/>
      <c r="G55" s="91"/>
      <c r="H55" s="91"/>
      <c r="I55" s="91"/>
      <c r="J55" s="91"/>
      <c r="K55" s="91"/>
      <c r="L55" s="91"/>
      <c r="M55" s="91"/>
      <c r="N55" s="91"/>
      <c r="O55" s="91"/>
      <c r="P55" s="91"/>
      <c r="Q55" s="91"/>
      <c r="R55" s="91"/>
      <c r="S55" s="91"/>
      <c r="T55" s="91"/>
      <c r="U55" s="91"/>
      <c r="V55" s="91"/>
      <c r="W55" s="91"/>
      <c r="X55" s="91"/>
      <c r="Y55" s="91"/>
      <c r="Z55" s="91"/>
      <c r="AA55" s="91"/>
      <c r="AB55" s="92"/>
    </row>
    <row r="56" spans="2:28" ht="12.75" customHeight="1" thickBot="1" x14ac:dyDescent="0.25">
      <c r="B56" s="5">
        <v>3</v>
      </c>
      <c r="C56" s="89"/>
      <c r="D56" s="90"/>
      <c r="E56" s="90"/>
      <c r="F56" s="91"/>
      <c r="G56" s="91"/>
      <c r="H56" s="91"/>
      <c r="I56" s="91"/>
      <c r="J56" s="91"/>
      <c r="K56" s="91"/>
      <c r="L56" s="91"/>
      <c r="M56" s="91"/>
      <c r="N56" s="91"/>
      <c r="O56" s="91"/>
      <c r="P56" s="91"/>
      <c r="Q56" s="91"/>
      <c r="R56" s="91"/>
      <c r="S56" s="91"/>
      <c r="T56" s="91"/>
      <c r="U56" s="91"/>
      <c r="V56" s="91"/>
      <c r="W56" s="91"/>
      <c r="X56" s="91"/>
      <c r="Y56" s="91"/>
      <c r="Z56" s="91"/>
      <c r="AA56" s="91"/>
      <c r="AB56" s="92"/>
    </row>
    <row r="57" spans="2:28" ht="12.75" customHeight="1" thickBot="1" x14ac:dyDescent="0.25">
      <c r="B57" s="5">
        <v>4</v>
      </c>
      <c r="C57" s="89"/>
      <c r="D57" s="90"/>
      <c r="E57" s="90"/>
      <c r="F57" s="91"/>
      <c r="G57" s="91"/>
      <c r="H57" s="91"/>
      <c r="I57" s="91"/>
      <c r="J57" s="91"/>
      <c r="K57" s="91"/>
      <c r="L57" s="91"/>
      <c r="M57" s="91"/>
      <c r="N57" s="91"/>
      <c r="O57" s="91"/>
      <c r="P57" s="91"/>
      <c r="Q57" s="91"/>
      <c r="R57" s="91"/>
      <c r="S57" s="91"/>
      <c r="T57" s="91"/>
      <c r="U57" s="91"/>
      <c r="V57" s="91"/>
      <c r="W57" s="91"/>
      <c r="X57" s="91"/>
      <c r="Y57" s="91"/>
      <c r="Z57" s="91"/>
      <c r="AA57" s="91"/>
      <c r="AB57" s="92"/>
    </row>
    <row r="58" spans="2:28" ht="12.75" customHeight="1" thickBot="1" x14ac:dyDescent="0.25">
      <c r="B58" s="5">
        <v>5</v>
      </c>
      <c r="C58" s="89"/>
      <c r="D58" s="90"/>
      <c r="E58" s="90"/>
      <c r="F58" s="91"/>
      <c r="G58" s="91"/>
      <c r="H58" s="91"/>
      <c r="I58" s="91"/>
      <c r="J58" s="91"/>
      <c r="K58" s="91"/>
      <c r="L58" s="91"/>
      <c r="M58" s="91"/>
      <c r="N58" s="91"/>
      <c r="O58" s="91"/>
      <c r="P58" s="91"/>
      <c r="Q58" s="91"/>
      <c r="R58" s="91"/>
      <c r="S58" s="91"/>
      <c r="T58" s="91"/>
      <c r="U58" s="91"/>
      <c r="V58" s="91"/>
      <c r="W58" s="91"/>
      <c r="X58" s="91"/>
      <c r="Y58" s="91"/>
      <c r="Z58" s="91"/>
      <c r="AA58" s="91"/>
      <c r="AB58" s="92"/>
    </row>
    <row r="59" spans="2:28" ht="13.5" thickBot="1" x14ac:dyDescent="0.25">
      <c r="B59" s="5">
        <v>6</v>
      </c>
      <c r="C59" s="89"/>
      <c r="D59" s="90"/>
      <c r="E59" s="90"/>
      <c r="F59" s="91"/>
      <c r="G59" s="91"/>
      <c r="H59" s="91"/>
      <c r="I59" s="91"/>
      <c r="J59" s="91"/>
      <c r="K59" s="91"/>
      <c r="L59" s="91"/>
      <c r="M59" s="91"/>
      <c r="N59" s="91"/>
      <c r="O59" s="91"/>
      <c r="P59" s="91"/>
      <c r="Q59" s="91"/>
      <c r="R59" s="91"/>
      <c r="S59" s="91"/>
      <c r="T59" s="91"/>
      <c r="U59" s="91"/>
      <c r="V59" s="91"/>
      <c r="W59" s="91"/>
      <c r="X59" s="91"/>
      <c r="Y59" s="91"/>
      <c r="Z59" s="91"/>
      <c r="AA59" s="91"/>
      <c r="AB59" s="92"/>
    </row>
    <row r="60" spans="2:28" ht="12.75" customHeight="1" thickBot="1" x14ac:dyDescent="0.25">
      <c r="B60" s="5">
        <v>7</v>
      </c>
      <c r="C60" s="89"/>
      <c r="D60" s="90"/>
      <c r="E60" s="90"/>
      <c r="F60" s="91"/>
      <c r="G60" s="91"/>
      <c r="H60" s="91"/>
      <c r="I60" s="91"/>
      <c r="J60" s="91"/>
      <c r="K60" s="91"/>
      <c r="L60" s="91"/>
      <c r="M60" s="91"/>
      <c r="N60" s="91"/>
      <c r="O60" s="91"/>
      <c r="P60" s="91"/>
      <c r="Q60" s="91"/>
      <c r="R60" s="91"/>
      <c r="S60" s="91"/>
      <c r="T60" s="91"/>
      <c r="U60" s="91"/>
      <c r="V60" s="91"/>
      <c r="W60" s="91"/>
      <c r="X60" s="91"/>
      <c r="Y60" s="91"/>
      <c r="Z60" s="91"/>
      <c r="AA60" s="91"/>
      <c r="AB60" s="92"/>
    </row>
    <row r="61" spans="2:28" ht="13.5" thickBot="1" x14ac:dyDescent="0.25">
      <c r="B61" s="5">
        <v>8</v>
      </c>
      <c r="C61" s="89"/>
      <c r="D61" s="90"/>
      <c r="E61" s="90"/>
      <c r="F61" s="91"/>
      <c r="G61" s="91"/>
      <c r="H61" s="91"/>
      <c r="I61" s="91"/>
      <c r="J61" s="91"/>
      <c r="K61" s="91"/>
      <c r="L61" s="91"/>
      <c r="M61" s="91"/>
      <c r="N61" s="91"/>
      <c r="O61" s="91"/>
      <c r="P61" s="91"/>
      <c r="Q61" s="91"/>
      <c r="R61" s="91"/>
      <c r="S61" s="91"/>
      <c r="T61" s="91"/>
      <c r="U61" s="91"/>
      <c r="V61" s="91"/>
      <c r="W61" s="91"/>
      <c r="X61" s="91"/>
      <c r="Y61" s="91"/>
      <c r="Z61" s="91"/>
      <c r="AA61" s="91"/>
      <c r="AB61" s="92"/>
    </row>
    <row r="62" spans="2:28" ht="12.75" customHeight="1" thickBot="1" x14ac:dyDescent="0.25">
      <c r="B62" s="5">
        <v>9</v>
      </c>
      <c r="C62" s="89"/>
      <c r="D62" s="90"/>
      <c r="E62" s="90"/>
      <c r="F62" s="91"/>
      <c r="G62" s="91"/>
      <c r="H62" s="91"/>
      <c r="I62" s="91"/>
      <c r="J62" s="91"/>
      <c r="K62" s="91"/>
      <c r="L62" s="91"/>
      <c r="M62" s="91"/>
      <c r="N62" s="91"/>
      <c r="O62" s="91"/>
      <c r="P62" s="91"/>
      <c r="Q62" s="91"/>
      <c r="R62" s="91"/>
      <c r="S62" s="91"/>
      <c r="T62" s="91"/>
      <c r="U62" s="91"/>
      <c r="V62" s="91"/>
      <c r="W62" s="91"/>
      <c r="X62" s="91"/>
      <c r="Y62" s="91"/>
      <c r="Z62" s="91"/>
      <c r="AA62" s="91"/>
      <c r="AB62" s="92"/>
    </row>
    <row r="63" spans="2:28" ht="12.75" customHeight="1" thickBot="1" x14ac:dyDescent="0.25">
      <c r="B63" s="5">
        <v>10</v>
      </c>
      <c r="C63" s="89"/>
      <c r="D63" s="90"/>
      <c r="E63" s="90"/>
      <c r="F63" s="91"/>
      <c r="G63" s="91"/>
      <c r="H63" s="91"/>
      <c r="I63" s="91"/>
      <c r="J63" s="91"/>
      <c r="K63" s="91"/>
      <c r="L63" s="91"/>
      <c r="M63" s="91"/>
      <c r="N63" s="91"/>
      <c r="O63" s="91"/>
      <c r="P63" s="91"/>
      <c r="Q63" s="91"/>
      <c r="R63" s="91"/>
      <c r="S63" s="91"/>
      <c r="T63" s="91"/>
      <c r="U63" s="91"/>
      <c r="V63" s="91"/>
      <c r="W63" s="91"/>
      <c r="X63" s="91"/>
      <c r="Y63" s="91"/>
      <c r="Z63" s="91"/>
      <c r="AA63" s="91"/>
      <c r="AB63" s="92"/>
    </row>
    <row r="64" spans="2:28" ht="13.5" thickBot="1" x14ac:dyDescent="0.25">
      <c r="B64" s="5">
        <v>11</v>
      </c>
      <c r="C64" s="89"/>
      <c r="D64" s="90"/>
      <c r="E64" s="90"/>
      <c r="F64" s="91"/>
      <c r="G64" s="91"/>
      <c r="H64" s="91"/>
      <c r="I64" s="91"/>
      <c r="J64" s="91"/>
      <c r="K64" s="91"/>
      <c r="L64" s="91"/>
      <c r="M64" s="91"/>
      <c r="N64" s="91"/>
      <c r="O64" s="91"/>
      <c r="P64" s="91"/>
      <c r="Q64" s="91"/>
      <c r="R64" s="91"/>
      <c r="S64" s="91"/>
      <c r="T64" s="91"/>
      <c r="U64" s="91"/>
      <c r="V64" s="91"/>
      <c r="W64" s="91"/>
      <c r="X64" s="91"/>
      <c r="Y64" s="91"/>
      <c r="Z64" s="91"/>
      <c r="AA64" s="91"/>
      <c r="AB64" s="92"/>
    </row>
    <row r="65" spans="1:28" ht="12.75" customHeight="1" thickBot="1" x14ac:dyDescent="0.25">
      <c r="B65" s="5">
        <v>12</v>
      </c>
      <c r="C65" s="89"/>
      <c r="D65" s="90"/>
      <c r="E65" s="90"/>
      <c r="F65" s="91"/>
      <c r="G65" s="91"/>
      <c r="H65" s="91"/>
      <c r="I65" s="91"/>
      <c r="J65" s="91"/>
      <c r="K65" s="91"/>
      <c r="L65" s="91"/>
      <c r="M65" s="91"/>
      <c r="N65" s="91"/>
      <c r="O65" s="91"/>
      <c r="P65" s="91"/>
      <c r="Q65" s="91"/>
      <c r="R65" s="91"/>
      <c r="S65" s="91"/>
      <c r="T65" s="91"/>
      <c r="U65" s="91"/>
      <c r="V65" s="91"/>
      <c r="W65" s="91"/>
      <c r="X65" s="91"/>
      <c r="Y65" s="91"/>
      <c r="Z65" s="91"/>
      <c r="AA65" s="91"/>
      <c r="AB65" s="92"/>
    </row>
    <row r="66" spans="1:28" ht="12.75" customHeight="1" thickBot="1" x14ac:dyDescent="0.25">
      <c r="B66" s="5">
        <v>13</v>
      </c>
      <c r="C66" s="89"/>
      <c r="D66" s="90"/>
      <c r="E66" s="90"/>
      <c r="F66" s="91"/>
      <c r="G66" s="91"/>
      <c r="H66" s="91"/>
      <c r="I66" s="91"/>
      <c r="J66" s="91"/>
      <c r="K66" s="91"/>
      <c r="L66" s="91"/>
      <c r="M66" s="91"/>
      <c r="N66" s="91"/>
      <c r="O66" s="91"/>
      <c r="P66" s="91"/>
      <c r="Q66" s="91"/>
      <c r="R66" s="91"/>
      <c r="S66" s="91"/>
      <c r="T66" s="91"/>
      <c r="U66" s="91"/>
      <c r="V66" s="91"/>
      <c r="W66" s="91"/>
      <c r="X66" s="91"/>
      <c r="Y66" s="91"/>
      <c r="Z66" s="91"/>
      <c r="AA66" s="91"/>
      <c r="AB66" s="92"/>
    </row>
    <row r="67" spans="1:28" ht="12.75" customHeight="1" thickBot="1" x14ac:dyDescent="0.25">
      <c r="B67" s="5">
        <v>14</v>
      </c>
      <c r="C67" s="89"/>
      <c r="D67" s="90"/>
      <c r="E67" s="90"/>
      <c r="F67" s="91"/>
      <c r="G67" s="91"/>
      <c r="H67" s="91"/>
      <c r="I67" s="91"/>
      <c r="J67" s="91"/>
      <c r="K67" s="91"/>
      <c r="L67" s="91"/>
      <c r="M67" s="91"/>
      <c r="N67" s="91"/>
      <c r="O67" s="91"/>
      <c r="P67" s="91"/>
      <c r="Q67" s="91"/>
      <c r="R67" s="91"/>
      <c r="S67" s="91"/>
      <c r="T67" s="91"/>
      <c r="U67" s="91"/>
      <c r="V67" s="91"/>
      <c r="W67" s="91"/>
      <c r="X67" s="91"/>
      <c r="Y67" s="91"/>
      <c r="Z67" s="91"/>
      <c r="AA67" s="91"/>
      <c r="AB67" s="92"/>
    </row>
    <row r="68" spans="1:28" ht="12.75" customHeight="1" thickBot="1" x14ac:dyDescent="0.25">
      <c r="B68" s="5">
        <v>15</v>
      </c>
      <c r="C68" s="89"/>
      <c r="D68" s="90"/>
      <c r="E68" s="90"/>
      <c r="F68" s="91"/>
      <c r="G68" s="91"/>
      <c r="H68" s="91"/>
      <c r="I68" s="91"/>
      <c r="J68" s="91"/>
      <c r="K68" s="91"/>
      <c r="L68" s="91"/>
      <c r="M68" s="91"/>
      <c r="N68" s="91"/>
      <c r="O68" s="91"/>
      <c r="P68" s="91"/>
      <c r="Q68" s="91"/>
      <c r="R68" s="91"/>
      <c r="S68" s="91"/>
      <c r="T68" s="91"/>
      <c r="U68" s="91"/>
      <c r="V68" s="91"/>
      <c r="W68" s="91"/>
      <c r="X68" s="91"/>
      <c r="Y68" s="91"/>
      <c r="Z68" s="91"/>
      <c r="AA68" s="91"/>
      <c r="AB68" s="92"/>
    </row>
    <row r="69" spans="1:28" ht="13.5" thickBot="1" x14ac:dyDescent="0.25">
      <c r="A69" s="29"/>
      <c r="B69" s="5">
        <v>16</v>
      </c>
      <c r="C69" s="89"/>
      <c r="D69" s="90"/>
      <c r="E69" s="90"/>
      <c r="F69" s="91"/>
      <c r="G69" s="91"/>
      <c r="H69" s="91"/>
      <c r="I69" s="91"/>
      <c r="J69" s="91"/>
      <c r="K69" s="91"/>
      <c r="L69" s="91"/>
      <c r="M69" s="91"/>
      <c r="N69" s="91"/>
      <c r="O69" s="91"/>
      <c r="P69" s="91"/>
      <c r="Q69" s="91"/>
      <c r="R69" s="91"/>
      <c r="S69" s="91"/>
      <c r="T69" s="91"/>
      <c r="U69" s="91"/>
      <c r="V69" s="91"/>
      <c r="W69" s="91"/>
      <c r="X69" s="91"/>
      <c r="Y69" s="91"/>
      <c r="Z69" s="91"/>
      <c r="AA69" s="91"/>
      <c r="AB69" s="92"/>
    </row>
    <row r="70" spans="1:28" ht="13.5" thickBot="1" x14ac:dyDescent="0.25">
      <c r="B70" s="5">
        <v>17</v>
      </c>
      <c r="C70" s="89"/>
      <c r="D70" s="90"/>
      <c r="E70" s="90"/>
      <c r="F70" s="91"/>
      <c r="G70" s="91"/>
      <c r="H70" s="91"/>
      <c r="I70" s="91"/>
      <c r="J70" s="91"/>
      <c r="K70" s="91"/>
      <c r="L70" s="91"/>
      <c r="M70" s="91"/>
      <c r="N70" s="91"/>
      <c r="O70" s="91"/>
      <c r="P70" s="91"/>
      <c r="Q70" s="91"/>
      <c r="R70" s="91"/>
      <c r="S70" s="91"/>
      <c r="T70" s="91"/>
      <c r="U70" s="91"/>
      <c r="V70" s="91"/>
      <c r="W70" s="91"/>
      <c r="X70" s="91"/>
      <c r="Y70" s="91"/>
      <c r="Z70" s="91"/>
      <c r="AA70" s="91"/>
      <c r="AB70" s="92"/>
    </row>
    <row r="71" spans="1:28" ht="13.5" thickBot="1" x14ac:dyDescent="0.25">
      <c r="B71" s="5">
        <v>18</v>
      </c>
      <c r="C71" s="89"/>
      <c r="D71" s="90"/>
      <c r="E71" s="90"/>
      <c r="F71" s="91"/>
      <c r="G71" s="91"/>
      <c r="H71" s="91"/>
      <c r="I71" s="91"/>
      <c r="J71" s="91"/>
      <c r="K71" s="91"/>
      <c r="L71" s="91"/>
      <c r="M71" s="91"/>
      <c r="N71" s="91"/>
      <c r="O71" s="91"/>
      <c r="P71" s="91"/>
      <c r="Q71" s="91"/>
      <c r="R71" s="91"/>
      <c r="S71" s="91"/>
      <c r="T71" s="91"/>
      <c r="U71" s="91"/>
      <c r="V71" s="91"/>
      <c r="W71" s="91"/>
      <c r="X71" s="91"/>
      <c r="Y71" s="91"/>
      <c r="Z71" s="91"/>
      <c r="AA71" s="91"/>
      <c r="AB71" s="92"/>
    </row>
    <row r="72" spans="1:28" ht="13.5" thickBot="1" x14ac:dyDescent="0.25">
      <c r="B72" s="5">
        <v>19</v>
      </c>
      <c r="C72" s="89"/>
      <c r="D72" s="90"/>
      <c r="E72" s="90"/>
      <c r="F72" s="91"/>
      <c r="G72" s="91"/>
      <c r="H72" s="91"/>
      <c r="I72" s="91"/>
      <c r="J72" s="91"/>
      <c r="K72" s="91"/>
      <c r="L72" s="91"/>
      <c r="M72" s="91"/>
      <c r="N72" s="91"/>
      <c r="O72" s="91"/>
      <c r="P72" s="91"/>
      <c r="Q72" s="91"/>
      <c r="R72" s="91"/>
      <c r="S72" s="91"/>
      <c r="T72" s="91"/>
      <c r="U72" s="91"/>
      <c r="V72" s="91"/>
      <c r="W72" s="91"/>
      <c r="X72" s="91"/>
      <c r="Y72" s="91"/>
      <c r="Z72" s="91"/>
      <c r="AA72" s="91"/>
      <c r="AB72" s="92"/>
    </row>
    <row r="73" spans="1:28" ht="13.5" thickBot="1" x14ac:dyDescent="0.25">
      <c r="B73" s="6">
        <v>20</v>
      </c>
      <c r="C73" s="122"/>
      <c r="D73" s="123"/>
      <c r="E73" s="123"/>
      <c r="F73" s="124"/>
      <c r="G73" s="124"/>
      <c r="H73" s="124"/>
      <c r="I73" s="124"/>
      <c r="J73" s="124"/>
      <c r="K73" s="124"/>
      <c r="L73" s="124"/>
      <c r="M73" s="124"/>
      <c r="N73" s="124"/>
      <c r="O73" s="124"/>
      <c r="P73" s="124"/>
      <c r="Q73" s="124"/>
      <c r="R73" s="124"/>
      <c r="S73" s="124"/>
      <c r="T73" s="124"/>
      <c r="U73" s="124"/>
      <c r="V73" s="124"/>
      <c r="W73" s="124"/>
      <c r="X73" s="124"/>
      <c r="Y73" s="124"/>
      <c r="Z73" s="124"/>
      <c r="AA73" s="124"/>
      <c r="AB73" s="125"/>
    </row>
    <row r="74" spans="1:28" x14ac:dyDescent="0.2">
      <c r="A74" s="29"/>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row>
    <row r="75" spans="1:28" x14ac:dyDescent="0.2">
      <c r="A75" s="29"/>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29"/>
    </row>
    <row r="76" spans="1:28" x14ac:dyDescent="0.2">
      <c r="A76" s="29"/>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row>
    <row r="77" spans="1:28" x14ac:dyDescent="0.2">
      <c r="A77" s="29"/>
      <c r="B77" s="29"/>
      <c r="C77" s="29"/>
      <c r="D77" s="29"/>
      <c r="E77" s="29"/>
      <c r="F77" s="29"/>
      <c r="G77" s="29"/>
      <c r="H77" s="29"/>
      <c r="I77" s="29"/>
      <c r="J77" s="29"/>
      <c r="K77" s="29"/>
      <c r="L77" s="29"/>
      <c r="M77" s="29"/>
      <c r="N77" s="29"/>
      <c r="O77" s="29"/>
      <c r="P77" s="29"/>
      <c r="Q77" s="29"/>
      <c r="R77" s="29"/>
      <c r="S77" s="29"/>
      <c r="T77" s="29"/>
      <c r="U77" s="29"/>
      <c r="V77" s="29"/>
      <c r="W77" s="29"/>
      <c r="X77" s="29"/>
      <c r="Y77" s="29"/>
      <c r="Z77" s="29"/>
      <c r="AA77" s="29"/>
      <c r="AB77" s="29"/>
    </row>
    <row r="78" spans="1:28" x14ac:dyDescent="0.2">
      <c r="A78" s="29"/>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row>
    <row r="79" spans="1:28" x14ac:dyDescent="0.2">
      <c r="A79" s="29"/>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c r="AB79" s="29"/>
    </row>
    <row r="80" spans="1:28" s="29" customFormat="1" x14ac:dyDescent="0.2"/>
    <row r="81" s="29" customFormat="1" x14ac:dyDescent="0.2"/>
  </sheetData>
  <mergeCells count="145">
    <mergeCell ref="B36:C36"/>
    <mergeCell ref="B37:C37"/>
    <mergeCell ref="B38:C38"/>
    <mergeCell ref="B45:C45"/>
    <mergeCell ref="B31:C31"/>
    <mergeCell ref="B32:C32"/>
    <mergeCell ref="B27:C27"/>
    <mergeCell ref="B28:C28"/>
    <mergeCell ref="B29:C29"/>
    <mergeCell ref="B30:C30"/>
    <mergeCell ref="B34:C34"/>
    <mergeCell ref="B35:C35"/>
    <mergeCell ref="V50:W50"/>
    <mergeCell ref="X50:Y50"/>
    <mergeCell ref="Z50:AA50"/>
    <mergeCell ref="T15:U15"/>
    <mergeCell ref="V15:W15"/>
    <mergeCell ref="X15:Y15"/>
    <mergeCell ref="Z15:AA15"/>
    <mergeCell ref="Y16:Y17"/>
    <mergeCell ref="AA16:AA17"/>
    <mergeCell ref="W16:W17"/>
    <mergeCell ref="N50:O50"/>
    <mergeCell ref="P50:Q50"/>
    <mergeCell ref="R50:S50"/>
    <mergeCell ref="T50:U50"/>
    <mergeCell ref="H15:I15"/>
    <mergeCell ref="J15:K15"/>
    <mergeCell ref="L15:M15"/>
    <mergeCell ref="N15:O15"/>
    <mergeCell ref="P15:Q15"/>
    <mergeCell ref="R15:S15"/>
    <mergeCell ref="X6:Y6"/>
    <mergeCell ref="X7:Y7"/>
    <mergeCell ref="X9:Y9"/>
    <mergeCell ref="X10:Y11"/>
    <mergeCell ref="Z6:AA6"/>
    <mergeCell ref="Z7:AA7"/>
    <mergeCell ref="Z9:AA9"/>
    <mergeCell ref="Z10:AA11"/>
    <mergeCell ref="T6:U6"/>
    <mergeCell ref="T7:U7"/>
    <mergeCell ref="T9:U9"/>
    <mergeCell ref="T10:U11"/>
    <mergeCell ref="V6:W6"/>
    <mergeCell ref="V7:W7"/>
    <mergeCell ref="V9:W9"/>
    <mergeCell ref="V10:W11"/>
    <mergeCell ref="Z8:AA8"/>
    <mergeCell ref="P7:Q7"/>
    <mergeCell ref="P9:Q9"/>
    <mergeCell ref="P10:Q11"/>
    <mergeCell ref="R6:S6"/>
    <mergeCell ref="R7:S7"/>
    <mergeCell ref="R9:S9"/>
    <mergeCell ref="R10:S11"/>
    <mergeCell ref="L6:M6"/>
    <mergeCell ref="L7:M7"/>
    <mergeCell ref="L9:M9"/>
    <mergeCell ref="L10:M11"/>
    <mergeCell ref="N6:O6"/>
    <mergeCell ref="N7:O7"/>
    <mergeCell ref="N9:O9"/>
    <mergeCell ref="N10:O11"/>
    <mergeCell ref="H6:I6"/>
    <mergeCell ref="J6:K6"/>
    <mergeCell ref="H7:I7"/>
    <mergeCell ref="H9:I9"/>
    <mergeCell ref="H10:I11"/>
    <mergeCell ref="J7:K7"/>
    <mergeCell ref="J9:K9"/>
    <mergeCell ref="J10:K11"/>
    <mergeCell ref="C73:AB73"/>
    <mergeCell ref="B41:C41"/>
    <mergeCell ref="U16:U17"/>
    <mergeCell ref="B19:C19"/>
    <mergeCell ref="R16:R17"/>
    <mergeCell ref="L16:L17"/>
    <mergeCell ref="B18:C18"/>
    <mergeCell ref="B20:C20"/>
    <mergeCell ref="B22:C22"/>
    <mergeCell ref="C71:AB71"/>
    <mergeCell ref="C72:AB72"/>
    <mergeCell ref="Z16:Z17"/>
    <mergeCell ref="C55:AB55"/>
    <mergeCell ref="N16:N17"/>
    <mergeCell ref="P16:P17"/>
    <mergeCell ref="P6:Q6"/>
    <mergeCell ref="B23:C23"/>
    <mergeCell ref="C70:AB70"/>
    <mergeCell ref="G16:G17"/>
    <mergeCell ref="M16:M17"/>
    <mergeCell ref="O16:O17"/>
    <mergeCell ref="Q16:Q17"/>
    <mergeCell ref="S16:S17"/>
    <mergeCell ref="H16:H17"/>
    <mergeCell ref="I16:I17"/>
    <mergeCell ref="J16:J17"/>
    <mergeCell ref="C60:AB60"/>
    <mergeCell ref="B33:C33"/>
    <mergeCell ref="B21:C21"/>
    <mergeCell ref="X16:X17"/>
    <mergeCell ref="B16:C17"/>
    <mergeCell ref="F16:F17"/>
    <mergeCell ref="T16:T17"/>
    <mergeCell ref="V16:V17"/>
    <mergeCell ref="K16:K17"/>
    <mergeCell ref="B26:C26"/>
    <mergeCell ref="C61:AB61"/>
    <mergeCell ref="B40:C40"/>
    <mergeCell ref="C56:AB56"/>
    <mergeCell ref="J50:K50"/>
    <mergeCell ref="C54:AB54"/>
    <mergeCell ref="B44:C44"/>
    <mergeCell ref="B42:C42"/>
    <mergeCell ref="B46:C46"/>
    <mergeCell ref="B47:C47"/>
    <mergeCell ref="B43:C43"/>
    <mergeCell ref="H50:I50"/>
    <mergeCell ref="C69:AB69"/>
    <mergeCell ref="B24:C24"/>
    <mergeCell ref="B25:C25"/>
    <mergeCell ref="B39:C39"/>
    <mergeCell ref="C59:AB59"/>
    <mergeCell ref="C58:AB58"/>
    <mergeCell ref="C57:AB57"/>
    <mergeCell ref="C68:AB68"/>
    <mergeCell ref="C62:AB62"/>
    <mergeCell ref="C67:AB67"/>
    <mergeCell ref="C63:AB63"/>
    <mergeCell ref="C64:AB64"/>
    <mergeCell ref="C65:AB65"/>
    <mergeCell ref="C66:AB66"/>
    <mergeCell ref="B49:E49"/>
    <mergeCell ref="B48:C48"/>
    <mergeCell ref="L50:M50"/>
    <mergeCell ref="H8:I8"/>
    <mergeCell ref="J8:K8"/>
    <mergeCell ref="L8:M8"/>
    <mergeCell ref="N8:O8"/>
    <mergeCell ref="P8:Q8"/>
    <mergeCell ref="R8:S8"/>
    <mergeCell ref="T8:U8"/>
    <mergeCell ref="V8:W8"/>
    <mergeCell ref="X8:Y8"/>
  </mergeCells>
  <phoneticPr fontId="2" type="noConversion"/>
  <conditionalFormatting sqref="J49 L49 N49 P49 R49 T49 V49 X49 Z49 H49">
    <cfRule type="cellIs" dxfId="497" priority="442" stopIfTrue="1" operator="lessThan">
      <formula>$D$11</formula>
    </cfRule>
    <cfRule type="cellIs" dxfId="496" priority="443" stopIfTrue="1" operator="greaterThanOrEqual">
      <formula>$D$11</formula>
    </cfRule>
  </conditionalFormatting>
  <conditionalFormatting sqref="H10:H11">
    <cfRule type="cellIs" dxfId="495" priority="434" stopIfTrue="1" operator="equal">
      <formula>"NO"</formula>
    </cfRule>
    <cfRule type="cellIs" dxfId="494" priority="435" stopIfTrue="1" operator="equal">
      <formula>"YES"</formula>
    </cfRule>
  </conditionalFormatting>
  <conditionalFormatting sqref="H30 H39:H41 H46:H48 H33 H44 H18:H25">
    <cfRule type="expression" dxfId="493" priority="380" stopIfTrue="1">
      <formula>$H$10="NO"</formula>
    </cfRule>
    <cfRule type="expression" dxfId="492" priority="385" stopIfTrue="1">
      <formula>H18&gt;F18</formula>
    </cfRule>
  </conditionalFormatting>
  <conditionalFormatting sqref="L30 L39:L41 L46:L48 L33 L44 L18:L25">
    <cfRule type="expression" dxfId="491" priority="378" stopIfTrue="1">
      <formula>$L$10="NO"</formula>
    </cfRule>
    <cfRule type="expression" dxfId="490" priority="411" stopIfTrue="1">
      <formula>L18&gt;F18</formula>
    </cfRule>
  </conditionalFormatting>
  <conditionalFormatting sqref="N30 N39:N41 N46:N48 N33 N44 N18:N25">
    <cfRule type="expression" dxfId="489" priority="377" stopIfTrue="1">
      <formula>$N$10="NO"</formula>
    </cfRule>
    <cfRule type="expression" dxfId="488" priority="410" stopIfTrue="1">
      <formula>N18&gt;F18</formula>
    </cfRule>
  </conditionalFormatting>
  <conditionalFormatting sqref="P30 P39:P41 P46:P48 P33 P44 P18:P25">
    <cfRule type="expression" dxfId="487" priority="376" stopIfTrue="1">
      <formula>$P$10="NO"</formula>
    </cfRule>
    <cfRule type="expression" dxfId="486" priority="409" stopIfTrue="1">
      <formula>P18&gt;F18</formula>
    </cfRule>
  </conditionalFormatting>
  <conditionalFormatting sqref="R30 R39:R41 R46:R48 R33 R44 R18:R25">
    <cfRule type="expression" dxfId="485" priority="375" stopIfTrue="1">
      <formula>$R$10="NO"</formula>
    </cfRule>
    <cfRule type="expression" dxfId="484" priority="408" stopIfTrue="1">
      <formula>R18&gt;F18</formula>
    </cfRule>
  </conditionalFormatting>
  <conditionalFormatting sqref="V30 V39:V41 V46:V48 V33 V44 V18:V25">
    <cfRule type="expression" dxfId="483" priority="373" stopIfTrue="1">
      <formula>$V$10="NO"</formula>
    </cfRule>
    <cfRule type="expression" dxfId="482" priority="406" stopIfTrue="1">
      <formula>V18&gt;F18</formula>
    </cfRule>
  </conditionalFormatting>
  <conditionalFormatting sqref="X30 X39:X41 X46:X48 X33 X44 X18:X25">
    <cfRule type="expression" dxfId="481" priority="372" stopIfTrue="1">
      <formula>$X$10="NO"</formula>
    </cfRule>
    <cfRule type="expression" dxfId="480" priority="405" stopIfTrue="1">
      <formula>X18&gt;F18</formula>
    </cfRule>
  </conditionalFormatting>
  <conditionalFormatting sqref="Z30 Z39:Z41 Z46:Z48 Z33 Z44 Z18:Z25">
    <cfRule type="expression" dxfId="479" priority="371" stopIfTrue="1">
      <formula>$Z$10="NO"</formula>
    </cfRule>
    <cfRule type="expression" dxfId="478" priority="404" stopIfTrue="1">
      <formula>Z18&gt;F18</formula>
    </cfRule>
  </conditionalFormatting>
  <conditionalFormatting sqref="J30 J39:J41 J46:J48 J33 J44 J18:J25">
    <cfRule type="expression" dxfId="477" priority="369" stopIfTrue="1">
      <formula>$J$10="NO"</formula>
    </cfRule>
    <cfRule type="expression" dxfId="476" priority="370" stopIfTrue="1">
      <formula>J18&gt;F18</formula>
    </cfRule>
  </conditionalFormatting>
  <conditionalFormatting sqref="H26">
    <cfRule type="expression" dxfId="475" priority="341" stopIfTrue="1">
      <formula>$H$10="NO"</formula>
    </cfRule>
    <cfRule type="expression" dxfId="474" priority="342" stopIfTrue="1">
      <formula>H26&gt;F26</formula>
    </cfRule>
  </conditionalFormatting>
  <conditionalFormatting sqref="L26">
    <cfRule type="expression" dxfId="473" priority="340" stopIfTrue="1">
      <formula>$L$10="NO"</formula>
    </cfRule>
    <cfRule type="expression" dxfId="472" priority="350" stopIfTrue="1">
      <formula>L26&gt;F26</formula>
    </cfRule>
  </conditionalFormatting>
  <conditionalFormatting sqref="N26">
    <cfRule type="expression" dxfId="471" priority="339" stopIfTrue="1">
      <formula>$N$10="NO"</formula>
    </cfRule>
    <cfRule type="expression" dxfId="470" priority="349" stopIfTrue="1">
      <formula>N26&gt;F26</formula>
    </cfRule>
  </conditionalFormatting>
  <conditionalFormatting sqref="P26">
    <cfRule type="expression" dxfId="469" priority="338" stopIfTrue="1">
      <formula>$P$10="NO"</formula>
    </cfRule>
    <cfRule type="expression" dxfId="468" priority="348" stopIfTrue="1">
      <formula>P26&gt;F26</formula>
    </cfRule>
  </conditionalFormatting>
  <conditionalFormatting sqref="R26">
    <cfRule type="expression" dxfId="467" priority="337" stopIfTrue="1">
      <formula>$R$10="NO"</formula>
    </cfRule>
    <cfRule type="expression" dxfId="466" priority="347" stopIfTrue="1">
      <formula>R26&gt;F26</formula>
    </cfRule>
  </conditionalFormatting>
  <conditionalFormatting sqref="V26">
    <cfRule type="expression" dxfId="465" priority="335" stopIfTrue="1">
      <formula>$V$10="NO"</formula>
    </cfRule>
    <cfRule type="expression" dxfId="464" priority="345" stopIfTrue="1">
      <formula>V26&gt;F26</formula>
    </cfRule>
  </conditionalFormatting>
  <conditionalFormatting sqref="X26">
    <cfRule type="expression" dxfId="463" priority="334" stopIfTrue="1">
      <formula>$X$10="NO"</formula>
    </cfRule>
    <cfRule type="expression" dxfId="462" priority="344" stopIfTrue="1">
      <formula>X26&gt;F26</formula>
    </cfRule>
  </conditionalFormatting>
  <conditionalFormatting sqref="Z26">
    <cfRule type="expression" dxfId="461" priority="333" stopIfTrue="1">
      <formula>$Z$10="NO"</formula>
    </cfRule>
    <cfRule type="expression" dxfId="460" priority="343" stopIfTrue="1">
      <formula>Z26&gt;F26</formula>
    </cfRule>
  </conditionalFormatting>
  <conditionalFormatting sqref="J26">
    <cfRule type="expression" dxfId="459" priority="331" stopIfTrue="1">
      <formula>$J$10="NO"</formula>
    </cfRule>
    <cfRule type="expression" dxfId="458" priority="332" stopIfTrue="1">
      <formula>J26&gt;F26</formula>
    </cfRule>
  </conditionalFormatting>
  <conditionalFormatting sqref="H27">
    <cfRule type="expression" dxfId="457" priority="321" stopIfTrue="1">
      <formula>$H$10="NO"</formula>
    </cfRule>
    <cfRule type="expression" dxfId="456" priority="322" stopIfTrue="1">
      <formula>H27&gt;F27</formula>
    </cfRule>
  </conditionalFormatting>
  <conditionalFormatting sqref="L27">
    <cfRule type="expression" dxfId="455" priority="320" stopIfTrue="1">
      <formula>$L$10="NO"</formula>
    </cfRule>
    <cfRule type="expression" dxfId="454" priority="330" stopIfTrue="1">
      <formula>L27&gt;F27</formula>
    </cfRule>
  </conditionalFormatting>
  <conditionalFormatting sqref="N27">
    <cfRule type="expression" dxfId="453" priority="319" stopIfTrue="1">
      <formula>$N$10="NO"</formula>
    </cfRule>
    <cfRule type="expression" dxfId="452" priority="329" stopIfTrue="1">
      <formula>N27&gt;F27</formula>
    </cfRule>
  </conditionalFormatting>
  <conditionalFormatting sqref="P27">
    <cfRule type="expression" dxfId="451" priority="318" stopIfTrue="1">
      <formula>$P$10="NO"</formula>
    </cfRule>
    <cfRule type="expression" dxfId="450" priority="328" stopIfTrue="1">
      <formula>P27&gt;F27</formula>
    </cfRule>
  </conditionalFormatting>
  <conditionalFormatting sqref="R27">
    <cfRule type="expression" dxfId="449" priority="317" stopIfTrue="1">
      <formula>$R$10="NO"</formula>
    </cfRule>
    <cfRule type="expression" dxfId="448" priority="327" stopIfTrue="1">
      <formula>R27&gt;F27</formula>
    </cfRule>
  </conditionalFormatting>
  <conditionalFormatting sqref="V27">
    <cfRule type="expression" dxfId="447" priority="315" stopIfTrue="1">
      <formula>$V$10="NO"</formula>
    </cfRule>
    <cfRule type="expression" dxfId="446" priority="325" stopIfTrue="1">
      <formula>V27&gt;F27</formula>
    </cfRule>
  </conditionalFormatting>
  <conditionalFormatting sqref="X27">
    <cfRule type="expression" dxfId="445" priority="314" stopIfTrue="1">
      <formula>$X$10="NO"</formula>
    </cfRule>
    <cfRule type="expression" dxfId="444" priority="324" stopIfTrue="1">
      <formula>X27&gt;F27</formula>
    </cfRule>
  </conditionalFormatting>
  <conditionalFormatting sqref="Z27">
    <cfRule type="expression" dxfId="443" priority="313" stopIfTrue="1">
      <formula>$Z$10="NO"</formula>
    </cfRule>
    <cfRule type="expression" dxfId="442" priority="323" stopIfTrue="1">
      <formula>Z27&gt;F27</formula>
    </cfRule>
  </conditionalFormatting>
  <conditionalFormatting sqref="J27">
    <cfRule type="expression" dxfId="441" priority="311" stopIfTrue="1">
      <formula>$J$10="NO"</formula>
    </cfRule>
    <cfRule type="expression" dxfId="440" priority="312" stopIfTrue="1">
      <formula>J27&gt;F27</formula>
    </cfRule>
  </conditionalFormatting>
  <conditionalFormatting sqref="H28">
    <cfRule type="expression" dxfId="439" priority="301" stopIfTrue="1">
      <formula>$H$10="NO"</formula>
    </cfRule>
    <cfRule type="expression" dxfId="438" priority="302" stopIfTrue="1">
      <formula>H28&gt;F28</formula>
    </cfRule>
  </conditionalFormatting>
  <conditionalFormatting sqref="L28">
    <cfRule type="expression" dxfId="437" priority="300" stopIfTrue="1">
      <formula>$L$10="NO"</formula>
    </cfRule>
    <cfRule type="expression" dxfId="436" priority="310" stopIfTrue="1">
      <formula>L28&gt;F28</formula>
    </cfRule>
  </conditionalFormatting>
  <conditionalFormatting sqref="N28">
    <cfRule type="expression" dxfId="435" priority="299" stopIfTrue="1">
      <formula>$N$10="NO"</formula>
    </cfRule>
    <cfRule type="expression" dxfId="434" priority="309" stopIfTrue="1">
      <formula>N28&gt;F28</formula>
    </cfRule>
  </conditionalFormatting>
  <conditionalFormatting sqref="P28">
    <cfRule type="expression" dxfId="433" priority="298" stopIfTrue="1">
      <formula>$P$10="NO"</formula>
    </cfRule>
    <cfRule type="expression" dxfId="432" priority="308" stopIfTrue="1">
      <formula>P28&gt;F28</formula>
    </cfRule>
  </conditionalFormatting>
  <conditionalFormatting sqref="R28">
    <cfRule type="expression" dxfId="431" priority="297" stopIfTrue="1">
      <formula>$R$10="NO"</formula>
    </cfRule>
    <cfRule type="expression" dxfId="430" priority="307" stopIfTrue="1">
      <formula>R28&gt;F28</formula>
    </cfRule>
  </conditionalFormatting>
  <conditionalFormatting sqref="V28">
    <cfRule type="expression" dxfId="429" priority="295" stopIfTrue="1">
      <formula>$V$10="NO"</formula>
    </cfRule>
    <cfRule type="expression" dxfId="428" priority="305" stopIfTrue="1">
      <formula>V28&gt;F28</formula>
    </cfRule>
  </conditionalFormatting>
  <conditionalFormatting sqref="X28">
    <cfRule type="expression" dxfId="427" priority="294" stopIfTrue="1">
      <formula>$X$10="NO"</formula>
    </cfRule>
    <cfRule type="expression" dxfId="426" priority="304" stopIfTrue="1">
      <formula>X28&gt;F28</formula>
    </cfRule>
  </conditionalFormatting>
  <conditionalFormatting sqref="Z28">
    <cfRule type="expression" dxfId="425" priority="293" stopIfTrue="1">
      <formula>$Z$10="NO"</formula>
    </cfRule>
    <cfRule type="expression" dxfId="424" priority="303" stopIfTrue="1">
      <formula>Z28&gt;F28</formula>
    </cfRule>
  </conditionalFormatting>
  <conditionalFormatting sqref="J28">
    <cfRule type="expression" dxfId="423" priority="291" stopIfTrue="1">
      <formula>$J$10="NO"</formula>
    </cfRule>
    <cfRule type="expression" dxfId="422" priority="292" stopIfTrue="1">
      <formula>J28&gt;F28</formula>
    </cfRule>
  </conditionalFormatting>
  <conditionalFormatting sqref="H29">
    <cfRule type="expression" dxfId="421" priority="281" stopIfTrue="1">
      <formula>$H$10="NO"</formula>
    </cfRule>
    <cfRule type="expression" dxfId="420" priority="282" stopIfTrue="1">
      <formula>H29&gt;F29</formula>
    </cfRule>
  </conditionalFormatting>
  <conditionalFormatting sqref="L29">
    <cfRule type="expression" dxfId="419" priority="280" stopIfTrue="1">
      <formula>$L$10="NO"</formula>
    </cfRule>
    <cfRule type="expression" dxfId="418" priority="290" stopIfTrue="1">
      <formula>L29&gt;F29</formula>
    </cfRule>
  </conditionalFormatting>
  <conditionalFormatting sqref="N29">
    <cfRule type="expression" dxfId="417" priority="279" stopIfTrue="1">
      <formula>$N$10="NO"</formula>
    </cfRule>
    <cfRule type="expression" dxfId="416" priority="289" stopIfTrue="1">
      <formula>N29&gt;F29</formula>
    </cfRule>
  </conditionalFormatting>
  <conditionalFormatting sqref="P29">
    <cfRule type="expression" dxfId="415" priority="278" stopIfTrue="1">
      <formula>$P$10="NO"</formula>
    </cfRule>
    <cfRule type="expression" dxfId="414" priority="288" stopIfTrue="1">
      <formula>P29&gt;F29</formula>
    </cfRule>
  </conditionalFormatting>
  <conditionalFormatting sqref="R29">
    <cfRule type="expression" dxfId="413" priority="277" stopIfTrue="1">
      <formula>$R$10="NO"</formula>
    </cfRule>
    <cfRule type="expression" dxfId="412" priority="287" stopIfTrue="1">
      <formula>R29&gt;F29</formula>
    </cfRule>
  </conditionalFormatting>
  <conditionalFormatting sqref="V29">
    <cfRule type="expression" dxfId="411" priority="275" stopIfTrue="1">
      <formula>$V$10="NO"</formula>
    </cfRule>
    <cfRule type="expression" dxfId="410" priority="285" stopIfTrue="1">
      <formula>V29&gt;F29</formula>
    </cfRule>
  </conditionalFormatting>
  <conditionalFormatting sqref="X29">
    <cfRule type="expression" dxfId="409" priority="274" stopIfTrue="1">
      <formula>$X$10="NO"</formula>
    </cfRule>
    <cfRule type="expression" dxfId="408" priority="284" stopIfTrue="1">
      <formula>X29&gt;F29</formula>
    </cfRule>
  </conditionalFormatting>
  <conditionalFormatting sqref="Z29">
    <cfRule type="expression" dxfId="407" priority="273" stopIfTrue="1">
      <formula>$Z$10="NO"</formula>
    </cfRule>
    <cfRule type="expression" dxfId="406" priority="283" stopIfTrue="1">
      <formula>Z29&gt;F29</formula>
    </cfRule>
  </conditionalFormatting>
  <conditionalFormatting sqref="J29">
    <cfRule type="expression" dxfId="405" priority="271" stopIfTrue="1">
      <formula>$J$10="NO"</formula>
    </cfRule>
    <cfRule type="expression" dxfId="404" priority="272" stopIfTrue="1">
      <formula>J29&gt;F29</formula>
    </cfRule>
  </conditionalFormatting>
  <conditionalFormatting sqref="H34">
    <cfRule type="expression" dxfId="403" priority="241" stopIfTrue="1">
      <formula>$H$10="NO"</formula>
    </cfRule>
    <cfRule type="expression" dxfId="402" priority="242" stopIfTrue="1">
      <formula>H34&gt;F34</formula>
    </cfRule>
  </conditionalFormatting>
  <conditionalFormatting sqref="L34">
    <cfRule type="expression" dxfId="401" priority="240" stopIfTrue="1">
      <formula>$L$10="NO"</formula>
    </cfRule>
    <cfRule type="expression" dxfId="400" priority="250" stopIfTrue="1">
      <formula>L34&gt;F34</formula>
    </cfRule>
  </conditionalFormatting>
  <conditionalFormatting sqref="N34">
    <cfRule type="expression" dxfId="399" priority="239" stopIfTrue="1">
      <formula>$N$10="NO"</formula>
    </cfRule>
    <cfRule type="expression" dxfId="398" priority="249" stopIfTrue="1">
      <formula>N34&gt;F34</formula>
    </cfRule>
  </conditionalFormatting>
  <conditionalFormatting sqref="P34">
    <cfRule type="expression" dxfId="397" priority="238" stopIfTrue="1">
      <formula>$P$10="NO"</formula>
    </cfRule>
    <cfRule type="expression" dxfId="396" priority="248" stopIfTrue="1">
      <formula>P34&gt;F34</formula>
    </cfRule>
  </conditionalFormatting>
  <conditionalFormatting sqref="R34">
    <cfRule type="expression" dxfId="395" priority="237" stopIfTrue="1">
      <formula>$R$10="NO"</formula>
    </cfRule>
    <cfRule type="expression" dxfId="394" priority="247" stopIfTrue="1">
      <formula>R34&gt;F34</formula>
    </cfRule>
  </conditionalFormatting>
  <conditionalFormatting sqref="V34">
    <cfRule type="expression" dxfId="393" priority="235" stopIfTrue="1">
      <formula>$V$10="NO"</formula>
    </cfRule>
    <cfRule type="expression" dxfId="392" priority="245" stopIfTrue="1">
      <formula>V34&gt;F34</formula>
    </cfRule>
  </conditionalFormatting>
  <conditionalFormatting sqref="X34">
    <cfRule type="expression" dxfId="391" priority="234" stopIfTrue="1">
      <formula>$X$10="NO"</formula>
    </cfRule>
    <cfRule type="expression" dxfId="390" priority="244" stopIfTrue="1">
      <formula>X34&gt;F34</formula>
    </cfRule>
  </conditionalFormatting>
  <conditionalFormatting sqref="Z34">
    <cfRule type="expression" dxfId="389" priority="233" stopIfTrue="1">
      <formula>$Z$10="NO"</formula>
    </cfRule>
    <cfRule type="expression" dxfId="388" priority="243" stopIfTrue="1">
      <formula>Z34&gt;F34</formula>
    </cfRule>
  </conditionalFormatting>
  <conditionalFormatting sqref="J34">
    <cfRule type="expression" dxfId="387" priority="231" stopIfTrue="1">
      <formula>$J$10="NO"</formula>
    </cfRule>
    <cfRule type="expression" dxfId="386" priority="232" stopIfTrue="1">
      <formula>J34&gt;F34</formula>
    </cfRule>
  </conditionalFormatting>
  <conditionalFormatting sqref="H35">
    <cfRule type="expression" dxfId="385" priority="221" stopIfTrue="1">
      <formula>$H$10="NO"</formula>
    </cfRule>
    <cfRule type="expression" dxfId="384" priority="222" stopIfTrue="1">
      <formula>H35&gt;F35</formula>
    </cfRule>
  </conditionalFormatting>
  <conditionalFormatting sqref="L35">
    <cfRule type="expression" dxfId="383" priority="220" stopIfTrue="1">
      <formula>$L$10="NO"</formula>
    </cfRule>
    <cfRule type="expression" dxfId="382" priority="230" stopIfTrue="1">
      <formula>L35&gt;F35</formula>
    </cfRule>
  </conditionalFormatting>
  <conditionalFormatting sqref="N35">
    <cfRule type="expression" dxfId="381" priority="219" stopIfTrue="1">
      <formula>$N$10="NO"</formula>
    </cfRule>
    <cfRule type="expression" dxfId="380" priority="229" stopIfTrue="1">
      <formula>N35&gt;F35</formula>
    </cfRule>
  </conditionalFormatting>
  <conditionalFormatting sqref="P35">
    <cfRule type="expression" dxfId="379" priority="218" stopIfTrue="1">
      <formula>$P$10="NO"</formula>
    </cfRule>
    <cfRule type="expression" dxfId="378" priority="228" stopIfTrue="1">
      <formula>P35&gt;F35</formula>
    </cfRule>
  </conditionalFormatting>
  <conditionalFormatting sqref="R35">
    <cfRule type="expression" dxfId="377" priority="217" stopIfTrue="1">
      <formula>$R$10="NO"</formula>
    </cfRule>
    <cfRule type="expression" dxfId="376" priority="227" stopIfTrue="1">
      <formula>R35&gt;F35</formula>
    </cfRule>
  </conditionalFormatting>
  <conditionalFormatting sqref="V35">
    <cfRule type="expression" dxfId="375" priority="215" stopIfTrue="1">
      <formula>$V$10="NO"</formula>
    </cfRule>
    <cfRule type="expression" dxfId="374" priority="225" stopIfTrue="1">
      <formula>V35&gt;F35</formula>
    </cfRule>
  </conditionalFormatting>
  <conditionalFormatting sqref="X35">
    <cfRule type="expression" dxfId="373" priority="214" stopIfTrue="1">
      <formula>$X$10="NO"</formula>
    </cfRule>
    <cfRule type="expression" dxfId="372" priority="224" stopIfTrue="1">
      <formula>X35&gt;F35</formula>
    </cfRule>
  </conditionalFormatting>
  <conditionalFormatting sqref="Z35">
    <cfRule type="expression" dxfId="371" priority="213" stopIfTrue="1">
      <formula>$Z$10="NO"</formula>
    </cfRule>
    <cfRule type="expression" dxfId="370" priority="223" stopIfTrue="1">
      <formula>Z35&gt;F35</formula>
    </cfRule>
  </conditionalFormatting>
  <conditionalFormatting sqref="J35">
    <cfRule type="expression" dxfId="369" priority="211" stopIfTrue="1">
      <formula>$J$10="NO"</formula>
    </cfRule>
    <cfRule type="expression" dxfId="368" priority="212" stopIfTrue="1">
      <formula>J35&gt;F35</formula>
    </cfRule>
  </conditionalFormatting>
  <conditionalFormatting sqref="H36">
    <cfRule type="expression" dxfId="367" priority="201" stopIfTrue="1">
      <formula>$H$10="NO"</formula>
    </cfRule>
    <cfRule type="expression" dxfId="366" priority="202" stopIfTrue="1">
      <formula>H36&gt;F36</formula>
    </cfRule>
  </conditionalFormatting>
  <conditionalFormatting sqref="L36">
    <cfRule type="expression" dxfId="365" priority="200" stopIfTrue="1">
      <formula>$L$10="NO"</formula>
    </cfRule>
    <cfRule type="expression" dxfId="364" priority="210" stopIfTrue="1">
      <formula>L36&gt;F36</formula>
    </cfRule>
  </conditionalFormatting>
  <conditionalFormatting sqref="N36">
    <cfRule type="expression" dxfId="363" priority="199" stopIfTrue="1">
      <formula>$N$10="NO"</formula>
    </cfRule>
    <cfRule type="expression" dxfId="362" priority="209" stopIfTrue="1">
      <formula>N36&gt;F36</formula>
    </cfRule>
  </conditionalFormatting>
  <conditionalFormatting sqref="P36">
    <cfRule type="expression" dxfId="361" priority="198" stopIfTrue="1">
      <formula>$P$10="NO"</formula>
    </cfRule>
    <cfRule type="expression" dxfId="360" priority="208" stopIfTrue="1">
      <formula>P36&gt;F36</formula>
    </cfRule>
  </conditionalFormatting>
  <conditionalFormatting sqref="R36">
    <cfRule type="expression" dxfId="359" priority="197" stopIfTrue="1">
      <formula>$R$10="NO"</formula>
    </cfRule>
    <cfRule type="expression" dxfId="358" priority="207" stopIfTrue="1">
      <formula>R36&gt;F36</formula>
    </cfRule>
  </conditionalFormatting>
  <conditionalFormatting sqref="V36">
    <cfRule type="expression" dxfId="357" priority="195" stopIfTrue="1">
      <formula>$V$10="NO"</formula>
    </cfRule>
    <cfRule type="expression" dxfId="356" priority="205" stopIfTrue="1">
      <formula>V36&gt;F36</formula>
    </cfRule>
  </conditionalFormatting>
  <conditionalFormatting sqref="X36">
    <cfRule type="expression" dxfId="355" priority="194" stopIfTrue="1">
      <formula>$X$10="NO"</formula>
    </cfRule>
    <cfRule type="expression" dxfId="354" priority="204" stopIfTrue="1">
      <formula>X36&gt;F36</formula>
    </cfRule>
  </conditionalFormatting>
  <conditionalFormatting sqref="Z36">
    <cfRule type="expression" dxfId="353" priority="193" stopIfTrue="1">
      <formula>$Z$10="NO"</formula>
    </cfRule>
    <cfRule type="expression" dxfId="352" priority="203" stopIfTrue="1">
      <formula>Z36&gt;F36</formula>
    </cfRule>
  </conditionalFormatting>
  <conditionalFormatting sqref="J36">
    <cfRule type="expression" dxfId="351" priority="191" stopIfTrue="1">
      <formula>$J$10="NO"</formula>
    </cfRule>
    <cfRule type="expression" dxfId="350" priority="192" stopIfTrue="1">
      <formula>J36&gt;F36</formula>
    </cfRule>
  </conditionalFormatting>
  <conditionalFormatting sqref="H37">
    <cfRule type="expression" dxfId="349" priority="181" stopIfTrue="1">
      <formula>$H$10="NO"</formula>
    </cfRule>
    <cfRule type="expression" dxfId="348" priority="182" stopIfTrue="1">
      <formula>H37&gt;F37</formula>
    </cfRule>
  </conditionalFormatting>
  <conditionalFormatting sqref="L37">
    <cfRule type="expression" dxfId="347" priority="180" stopIfTrue="1">
      <formula>$L$10="NO"</formula>
    </cfRule>
    <cfRule type="expression" dxfId="346" priority="190" stopIfTrue="1">
      <formula>L37&gt;F37</formula>
    </cfRule>
  </conditionalFormatting>
  <conditionalFormatting sqref="N37">
    <cfRule type="expression" dxfId="345" priority="179" stopIfTrue="1">
      <formula>$N$10="NO"</formula>
    </cfRule>
    <cfRule type="expression" dxfId="344" priority="189" stopIfTrue="1">
      <formula>N37&gt;F37</formula>
    </cfRule>
  </conditionalFormatting>
  <conditionalFormatting sqref="P37">
    <cfRule type="expression" dxfId="343" priority="178" stopIfTrue="1">
      <formula>$P$10="NO"</formula>
    </cfRule>
    <cfRule type="expression" dxfId="342" priority="188" stopIfTrue="1">
      <formula>P37&gt;F37</formula>
    </cfRule>
  </conditionalFormatting>
  <conditionalFormatting sqref="R37">
    <cfRule type="expression" dxfId="341" priority="177" stopIfTrue="1">
      <formula>$R$10="NO"</formula>
    </cfRule>
    <cfRule type="expression" dxfId="340" priority="187" stopIfTrue="1">
      <formula>R37&gt;F37</formula>
    </cfRule>
  </conditionalFormatting>
  <conditionalFormatting sqref="V37">
    <cfRule type="expression" dxfId="339" priority="175" stopIfTrue="1">
      <formula>$V$10="NO"</formula>
    </cfRule>
    <cfRule type="expression" dxfId="338" priority="185" stopIfTrue="1">
      <formula>V37&gt;F37</formula>
    </cfRule>
  </conditionalFormatting>
  <conditionalFormatting sqref="X37">
    <cfRule type="expression" dxfId="337" priority="174" stopIfTrue="1">
      <formula>$X$10="NO"</formula>
    </cfRule>
    <cfRule type="expression" dxfId="336" priority="184" stopIfTrue="1">
      <formula>X37&gt;F37</formula>
    </cfRule>
  </conditionalFormatting>
  <conditionalFormatting sqref="Z37">
    <cfRule type="expression" dxfId="335" priority="173" stopIfTrue="1">
      <formula>$Z$10="NO"</formula>
    </cfRule>
    <cfRule type="expression" dxfId="334" priority="183" stopIfTrue="1">
      <formula>Z37&gt;F37</formula>
    </cfRule>
  </conditionalFormatting>
  <conditionalFormatting sqref="J37">
    <cfRule type="expression" dxfId="333" priority="171" stopIfTrue="1">
      <formula>$J$10="NO"</formula>
    </cfRule>
    <cfRule type="expression" dxfId="332" priority="172" stopIfTrue="1">
      <formula>J37&gt;F37</formula>
    </cfRule>
  </conditionalFormatting>
  <conditionalFormatting sqref="H38">
    <cfRule type="expression" dxfId="331" priority="161" stopIfTrue="1">
      <formula>$H$10="NO"</formula>
    </cfRule>
    <cfRule type="expression" dxfId="330" priority="162" stopIfTrue="1">
      <formula>H38&gt;F38</formula>
    </cfRule>
  </conditionalFormatting>
  <conditionalFormatting sqref="L38">
    <cfRule type="expression" dxfId="329" priority="160" stopIfTrue="1">
      <formula>$L$10="NO"</formula>
    </cfRule>
    <cfRule type="expression" dxfId="328" priority="170" stopIfTrue="1">
      <formula>L38&gt;F38</formula>
    </cfRule>
  </conditionalFormatting>
  <conditionalFormatting sqref="N38">
    <cfRule type="expression" dxfId="327" priority="159" stopIfTrue="1">
      <formula>$N$10="NO"</formula>
    </cfRule>
    <cfRule type="expression" dxfId="326" priority="169" stopIfTrue="1">
      <formula>N38&gt;F38</formula>
    </cfRule>
  </conditionalFormatting>
  <conditionalFormatting sqref="P38">
    <cfRule type="expression" dxfId="325" priority="158" stopIfTrue="1">
      <formula>$P$10="NO"</formula>
    </cfRule>
    <cfRule type="expression" dxfId="324" priority="168" stopIfTrue="1">
      <formula>P38&gt;F38</formula>
    </cfRule>
  </conditionalFormatting>
  <conditionalFormatting sqref="R38">
    <cfRule type="expression" dxfId="323" priority="157" stopIfTrue="1">
      <formula>$R$10="NO"</formula>
    </cfRule>
    <cfRule type="expression" dxfId="322" priority="167" stopIfTrue="1">
      <formula>R38&gt;F38</formula>
    </cfRule>
  </conditionalFormatting>
  <conditionalFormatting sqref="V38">
    <cfRule type="expression" dxfId="321" priority="155" stopIfTrue="1">
      <formula>$V$10="NO"</formula>
    </cfRule>
    <cfRule type="expression" dxfId="320" priority="165" stopIfTrue="1">
      <formula>V38&gt;F38</formula>
    </cfRule>
  </conditionalFormatting>
  <conditionalFormatting sqref="X38">
    <cfRule type="expression" dxfId="319" priority="154" stopIfTrue="1">
      <formula>$X$10="NO"</formula>
    </cfRule>
    <cfRule type="expression" dxfId="318" priority="164" stopIfTrue="1">
      <formula>X38&gt;F38</formula>
    </cfRule>
  </conditionalFormatting>
  <conditionalFormatting sqref="Z38">
    <cfRule type="expression" dxfId="317" priority="153" stopIfTrue="1">
      <formula>$Z$10="NO"</formula>
    </cfRule>
    <cfRule type="expression" dxfId="316" priority="163" stopIfTrue="1">
      <formula>Z38&gt;F38</formula>
    </cfRule>
  </conditionalFormatting>
  <conditionalFormatting sqref="J38">
    <cfRule type="expression" dxfId="315" priority="151" stopIfTrue="1">
      <formula>$J$10="NO"</formula>
    </cfRule>
    <cfRule type="expression" dxfId="314" priority="152" stopIfTrue="1">
      <formula>J38&gt;F38</formula>
    </cfRule>
  </conditionalFormatting>
  <conditionalFormatting sqref="H45">
    <cfRule type="expression" dxfId="313" priority="141" stopIfTrue="1">
      <formula>$H$10="NO"</formula>
    </cfRule>
    <cfRule type="expression" dxfId="312" priority="142" stopIfTrue="1">
      <formula>H45&gt;F45</formula>
    </cfRule>
  </conditionalFormatting>
  <conditionalFormatting sqref="L45">
    <cfRule type="expression" dxfId="311" priority="140" stopIfTrue="1">
      <formula>$L$10="NO"</formula>
    </cfRule>
    <cfRule type="expression" dxfId="310" priority="150" stopIfTrue="1">
      <formula>L45&gt;F45</formula>
    </cfRule>
  </conditionalFormatting>
  <conditionalFormatting sqref="N45">
    <cfRule type="expression" dxfId="309" priority="139" stopIfTrue="1">
      <formula>$N$10="NO"</formula>
    </cfRule>
    <cfRule type="expression" dxfId="308" priority="149" stopIfTrue="1">
      <formula>N45&gt;F45</formula>
    </cfRule>
  </conditionalFormatting>
  <conditionalFormatting sqref="P45">
    <cfRule type="expression" dxfId="307" priority="138" stopIfTrue="1">
      <formula>$P$10="NO"</formula>
    </cfRule>
    <cfRule type="expression" dxfId="306" priority="148" stopIfTrue="1">
      <formula>P45&gt;F45</formula>
    </cfRule>
  </conditionalFormatting>
  <conditionalFormatting sqref="R45">
    <cfRule type="expression" dxfId="305" priority="137" stopIfTrue="1">
      <formula>$R$10="NO"</formula>
    </cfRule>
    <cfRule type="expression" dxfId="304" priority="147" stopIfTrue="1">
      <formula>R45&gt;F45</formula>
    </cfRule>
  </conditionalFormatting>
  <conditionalFormatting sqref="V45">
    <cfRule type="expression" dxfId="303" priority="135" stopIfTrue="1">
      <formula>$V$10="NO"</formula>
    </cfRule>
    <cfRule type="expression" dxfId="302" priority="145" stopIfTrue="1">
      <formula>V45&gt;F45</formula>
    </cfRule>
  </conditionalFormatting>
  <conditionalFormatting sqref="X45">
    <cfRule type="expression" dxfId="301" priority="134" stopIfTrue="1">
      <formula>$X$10="NO"</formula>
    </cfRule>
    <cfRule type="expression" dxfId="300" priority="144" stopIfTrue="1">
      <formula>X45&gt;F45</formula>
    </cfRule>
  </conditionalFormatting>
  <conditionalFormatting sqref="Z45">
    <cfRule type="expression" dxfId="299" priority="133" stopIfTrue="1">
      <formula>$Z$10="NO"</formula>
    </cfRule>
    <cfRule type="expression" dxfId="298" priority="143" stopIfTrue="1">
      <formula>Z45&gt;F45</formula>
    </cfRule>
  </conditionalFormatting>
  <conditionalFormatting sqref="J45">
    <cfRule type="expression" dxfId="297" priority="131" stopIfTrue="1">
      <formula>$J$10="NO"</formula>
    </cfRule>
    <cfRule type="expression" dxfId="296" priority="132" stopIfTrue="1">
      <formula>J45&gt;F45</formula>
    </cfRule>
  </conditionalFormatting>
  <conditionalFormatting sqref="H31">
    <cfRule type="expression" dxfId="295" priority="121" stopIfTrue="1">
      <formula>$H$10="NO"</formula>
    </cfRule>
    <cfRule type="expression" dxfId="294" priority="122" stopIfTrue="1">
      <formula>H31&gt;F31</formula>
    </cfRule>
  </conditionalFormatting>
  <conditionalFormatting sqref="L31">
    <cfRule type="expression" dxfId="293" priority="120" stopIfTrue="1">
      <formula>$L$10="NO"</formula>
    </cfRule>
    <cfRule type="expression" dxfId="292" priority="130" stopIfTrue="1">
      <formula>L31&gt;F31</formula>
    </cfRule>
  </conditionalFormatting>
  <conditionalFormatting sqref="N31">
    <cfRule type="expression" dxfId="291" priority="119" stopIfTrue="1">
      <formula>$N$10="NO"</formula>
    </cfRule>
    <cfRule type="expression" dxfId="290" priority="129" stopIfTrue="1">
      <formula>N31&gt;F31</formula>
    </cfRule>
  </conditionalFormatting>
  <conditionalFormatting sqref="P31">
    <cfRule type="expression" dxfId="289" priority="118" stopIfTrue="1">
      <formula>$P$10="NO"</formula>
    </cfRule>
    <cfRule type="expression" dxfId="288" priority="128" stopIfTrue="1">
      <formula>P31&gt;F31</formula>
    </cfRule>
  </conditionalFormatting>
  <conditionalFormatting sqref="R31">
    <cfRule type="expression" dxfId="287" priority="117" stopIfTrue="1">
      <formula>$R$10="NO"</formula>
    </cfRule>
    <cfRule type="expression" dxfId="286" priority="127" stopIfTrue="1">
      <formula>R31&gt;F31</formula>
    </cfRule>
  </conditionalFormatting>
  <conditionalFormatting sqref="V31">
    <cfRule type="expression" dxfId="285" priority="115" stopIfTrue="1">
      <formula>$V$10="NO"</formula>
    </cfRule>
    <cfRule type="expression" dxfId="284" priority="125" stopIfTrue="1">
      <formula>V31&gt;F31</formula>
    </cfRule>
  </conditionalFormatting>
  <conditionalFormatting sqref="X31">
    <cfRule type="expression" dxfId="283" priority="114" stopIfTrue="1">
      <formula>$X$10="NO"</formula>
    </cfRule>
    <cfRule type="expression" dxfId="282" priority="124" stopIfTrue="1">
      <formula>X31&gt;F31</formula>
    </cfRule>
  </conditionalFormatting>
  <conditionalFormatting sqref="Z31">
    <cfRule type="expression" dxfId="281" priority="113" stopIfTrue="1">
      <formula>$Z$10="NO"</formula>
    </cfRule>
    <cfRule type="expression" dxfId="280" priority="123" stopIfTrue="1">
      <formula>Z31&gt;F31</formula>
    </cfRule>
  </conditionalFormatting>
  <conditionalFormatting sqref="J31">
    <cfRule type="expression" dxfId="279" priority="111" stopIfTrue="1">
      <formula>$J$10="NO"</formula>
    </cfRule>
    <cfRule type="expression" dxfId="278" priority="112" stopIfTrue="1">
      <formula>J31&gt;F31</formula>
    </cfRule>
  </conditionalFormatting>
  <conditionalFormatting sqref="H32">
    <cfRule type="expression" dxfId="277" priority="101" stopIfTrue="1">
      <formula>$H$10="NO"</formula>
    </cfRule>
    <cfRule type="expression" dxfId="276" priority="102" stopIfTrue="1">
      <formula>H32&gt;F32</formula>
    </cfRule>
  </conditionalFormatting>
  <conditionalFormatting sqref="L32">
    <cfRule type="expression" dxfId="275" priority="100" stopIfTrue="1">
      <formula>$L$10="NO"</formula>
    </cfRule>
    <cfRule type="expression" dxfId="274" priority="110" stopIfTrue="1">
      <formula>L32&gt;F32</formula>
    </cfRule>
  </conditionalFormatting>
  <conditionalFormatting sqref="N32">
    <cfRule type="expression" dxfId="273" priority="99" stopIfTrue="1">
      <formula>$N$10="NO"</formula>
    </cfRule>
    <cfRule type="expression" dxfId="272" priority="109" stopIfTrue="1">
      <formula>N32&gt;F32</formula>
    </cfRule>
  </conditionalFormatting>
  <conditionalFormatting sqref="P32">
    <cfRule type="expression" dxfId="271" priority="98" stopIfTrue="1">
      <formula>$P$10="NO"</formula>
    </cfRule>
    <cfRule type="expression" dxfId="270" priority="108" stopIfTrue="1">
      <formula>P32&gt;F32</formula>
    </cfRule>
  </conditionalFormatting>
  <conditionalFormatting sqref="R32">
    <cfRule type="expression" dxfId="269" priority="97" stopIfTrue="1">
      <formula>$R$10="NO"</formula>
    </cfRule>
    <cfRule type="expression" dxfId="268" priority="107" stopIfTrue="1">
      <formula>R32&gt;F32</formula>
    </cfRule>
  </conditionalFormatting>
  <conditionalFormatting sqref="V32">
    <cfRule type="expression" dxfId="267" priority="95" stopIfTrue="1">
      <formula>$V$10="NO"</formula>
    </cfRule>
    <cfRule type="expression" dxfId="266" priority="105" stopIfTrue="1">
      <formula>V32&gt;F32</formula>
    </cfRule>
  </conditionalFormatting>
  <conditionalFormatting sqref="X32">
    <cfRule type="expression" dxfId="265" priority="94" stopIfTrue="1">
      <formula>$X$10="NO"</formula>
    </cfRule>
    <cfRule type="expression" dxfId="264" priority="104" stopIfTrue="1">
      <formula>X32&gt;F32</formula>
    </cfRule>
  </conditionalFormatting>
  <conditionalFormatting sqref="Z32">
    <cfRule type="expression" dxfId="263" priority="93" stopIfTrue="1">
      <formula>$Z$10="NO"</formula>
    </cfRule>
    <cfRule type="expression" dxfId="262" priority="103" stopIfTrue="1">
      <formula>Z32&gt;F32</formula>
    </cfRule>
  </conditionalFormatting>
  <conditionalFormatting sqref="J32">
    <cfRule type="expression" dxfId="261" priority="91" stopIfTrue="1">
      <formula>$J$10="NO"</formula>
    </cfRule>
    <cfRule type="expression" dxfId="260" priority="92" stopIfTrue="1">
      <formula>J32&gt;F32</formula>
    </cfRule>
  </conditionalFormatting>
  <conditionalFormatting sqref="H42">
    <cfRule type="expression" dxfId="259" priority="81" stopIfTrue="1">
      <formula>$H$10="NO"</formula>
    </cfRule>
    <cfRule type="expression" dxfId="258" priority="82" stopIfTrue="1">
      <formula>H42&gt;F42</formula>
    </cfRule>
  </conditionalFormatting>
  <conditionalFormatting sqref="L42">
    <cfRule type="expression" dxfId="257" priority="80" stopIfTrue="1">
      <formula>$L$10="NO"</formula>
    </cfRule>
    <cfRule type="expression" dxfId="256" priority="90" stopIfTrue="1">
      <formula>L42&gt;F42</formula>
    </cfRule>
  </conditionalFormatting>
  <conditionalFormatting sqref="N42">
    <cfRule type="expression" dxfId="255" priority="79" stopIfTrue="1">
      <formula>$N$10="NO"</formula>
    </cfRule>
    <cfRule type="expression" dxfId="254" priority="89" stopIfTrue="1">
      <formula>N42&gt;F42</formula>
    </cfRule>
  </conditionalFormatting>
  <conditionalFormatting sqref="P42">
    <cfRule type="expression" dxfId="253" priority="78" stopIfTrue="1">
      <formula>$P$10="NO"</formula>
    </cfRule>
    <cfRule type="expression" dxfId="252" priority="88" stopIfTrue="1">
      <formula>P42&gt;F42</formula>
    </cfRule>
  </conditionalFormatting>
  <conditionalFormatting sqref="R42">
    <cfRule type="expression" dxfId="251" priority="77" stopIfTrue="1">
      <formula>$R$10="NO"</formula>
    </cfRule>
    <cfRule type="expression" dxfId="250" priority="87" stopIfTrue="1">
      <formula>R42&gt;F42</formula>
    </cfRule>
  </conditionalFormatting>
  <conditionalFormatting sqref="V42">
    <cfRule type="expression" dxfId="249" priority="75" stopIfTrue="1">
      <formula>$V$10="NO"</formula>
    </cfRule>
    <cfRule type="expression" dxfId="248" priority="85" stopIfTrue="1">
      <formula>V42&gt;F42</formula>
    </cfRule>
  </conditionalFormatting>
  <conditionalFormatting sqref="X42">
    <cfRule type="expression" dxfId="247" priority="74" stopIfTrue="1">
      <formula>$X$10="NO"</formula>
    </cfRule>
    <cfRule type="expression" dxfId="246" priority="84" stopIfTrue="1">
      <formula>X42&gt;F42</formula>
    </cfRule>
  </conditionalFormatting>
  <conditionalFormatting sqref="Z42">
    <cfRule type="expression" dxfId="245" priority="73" stopIfTrue="1">
      <formula>$Z$10="NO"</formula>
    </cfRule>
    <cfRule type="expression" dxfId="244" priority="83" stopIfTrue="1">
      <formula>Z42&gt;F42</formula>
    </cfRule>
  </conditionalFormatting>
  <conditionalFormatting sqref="J42">
    <cfRule type="expression" dxfId="243" priority="71" stopIfTrue="1">
      <formula>$J$10="NO"</formula>
    </cfRule>
    <cfRule type="expression" dxfId="242" priority="72" stopIfTrue="1">
      <formula>J42&gt;F42</formula>
    </cfRule>
  </conditionalFormatting>
  <conditionalFormatting sqref="H43">
    <cfRule type="expression" dxfId="241" priority="61" stopIfTrue="1">
      <formula>$H$10="NO"</formula>
    </cfRule>
    <cfRule type="expression" dxfId="240" priority="62" stopIfTrue="1">
      <formula>H43&gt;F43</formula>
    </cfRule>
  </conditionalFormatting>
  <conditionalFormatting sqref="L43">
    <cfRule type="expression" dxfId="239" priority="60" stopIfTrue="1">
      <formula>$L$10="NO"</formula>
    </cfRule>
    <cfRule type="expression" dxfId="238" priority="70" stopIfTrue="1">
      <formula>L43&gt;F43</formula>
    </cfRule>
  </conditionalFormatting>
  <conditionalFormatting sqref="N43">
    <cfRule type="expression" dxfId="237" priority="59" stopIfTrue="1">
      <formula>$N$10="NO"</formula>
    </cfRule>
    <cfRule type="expression" dxfId="236" priority="69" stopIfTrue="1">
      <formula>N43&gt;F43</formula>
    </cfRule>
  </conditionalFormatting>
  <conditionalFormatting sqref="P43">
    <cfRule type="expression" dxfId="235" priority="58" stopIfTrue="1">
      <formula>$P$10="NO"</formula>
    </cfRule>
    <cfRule type="expression" dxfId="234" priority="68" stopIfTrue="1">
      <formula>P43&gt;F43</formula>
    </cfRule>
  </conditionalFormatting>
  <conditionalFormatting sqref="R43">
    <cfRule type="expression" dxfId="233" priority="57" stopIfTrue="1">
      <formula>$R$10="NO"</formula>
    </cfRule>
    <cfRule type="expression" dxfId="232" priority="67" stopIfTrue="1">
      <formula>R43&gt;F43</formula>
    </cfRule>
  </conditionalFormatting>
  <conditionalFormatting sqref="V43">
    <cfRule type="expression" dxfId="231" priority="55" stopIfTrue="1">
      <formula>$V$10="NO"</formula>
    </cfRule>
    <cfRule type="expression" dxfId="230" priority="65" stopIfTrue="1">
      <formula>V43&gt;F43</formula>
    </cfRule>
  </conditionalFormatting>
  <conditionalFormatting sqref="X43">
    <cfRule type="expression" dxfId="229" priority="54" stopIfTrue="1">
      <formula>$X$10="NO"</formula>
    </cfRule>
    <cfRule type="expression" dxfId="228" priority="64" stopIfTrue="1">
      <formula>X43&gt;F43</formula>
    </cfRule>
  </conditionalFormatting>
  <conditionalFormatting sqref="Z43">
    <cfRule type="expression" dxfId="227" priority="53" stopIfTrue="1">
      <formula>$Z$10="NO"</formula>
    </cfRule>
    <cfRule type="expression" dxfId="226" priority="63" stopIfTrue="1">
      <formula>Z43&gt;F43</formula>
    </cfRule>
  </conditionalFormatting>
  <conditionalFormatting sqref="J43">
    <cfRule type="expression" dxfId="225" priority="51" stopIfTrue="1">
      <formula>$J$10="NO"</formula>
    </cfRule>
    <cfRule type="expression" dxfId="224" priority="52" stopIfTrue="1">
      <formula>J43&gt;F43</formula>
    </cfRule>
  </conditionalFormatting>
  <conditionalFormatting sqref="J10:J11">
    <cfRule type="cellIs" dxfId="223" priority="47" stopIfTrue="1" operator="equal">
      <formula>"NO"</formula>
    </cfRule>
    <cfRule type="cellIs" dxfId="222" priority="48" stopIfTrue="1" operator="equal">
      <formula>"YES"</formula>
    </cfRule>
  </conditionalFormatting>
  <conditionalFormatting sqref="L10:L11">
    <cfRule type="cellIs" dxfId="221" priority="45" stopIfTrue="1" operator="equal">
      <formula>"NO"</formula>
    </cfRule>
    <cfRule type="cellIs" dxfId="220" priority="46" stopIfTrue="1" operator="equal">
      <formula>"YES"</formula>
    </cfRule>
  </conditionalFormatting>
  <conditionalFormatting sqref="N10:N11">
    <cfRule type="cellIs" dxfId="219" priority="43" stopIfTrue="1" operator="equal">
      <formula>"NO"</formula>
    </cfRule>
    <cfRule type="cellIs" dxfId="218" priority="44" stopIfTrue="1" operator="equal">
      <formula>"YES"</formula>
    </cfRule>
  </conditionalFormatting>
  <conditionalFormatting sqref="P10:P11">
    <cfRule type="cellIs" dxfId="217" priority="41" stopIfTrue="1" operator="equal">
      <formula>"NO"</formula>
    </cfRule>
    <cfRule type="cellIs" dxfId="216" priority="42" stopIfTrue="1" operator="equal">
      <formula>"YES"</formula>
    </cfRule>
  </conditionalFormatting>
  <conditionalFormatting sqref="R10:R11">
    <cfRule type="cellIs" dxfId="215" priority="39" stopIfTrue="1" operator="equal">
      <formula>"NO"</formula>
    </cfRule>
    <cfRule type="cellIs" dxfId="214" priority="40" stopIfTrue="1" operator="equal">
      <formula>"YES"</formula>
    </cfRule>
  </conditionalFormatting>
  <conditionalFormatting sqref="T10:T11">
    <cfRule type="cellIs" dxfId="213" priority="37" stopIfTrue="1" operator="equal">
      <formula>"NO"</formula>
    </cfRule>
    <cfRule type="cellIs" dxfId="212" priority="38" stopIfTrue="1" operator="equal">
      <formula>"YES"</formula>
    </cfRule>
  </conditionalFormatting>
  <conditionalFormatting sqref="V10:V11">
    <cfRule type="cellIs" dxfId="211" priority="35" stopIfTrue="1" operator="equal">
      <formula>"NO"</formula>
    </cfRule>
    <cfRule type="cellIs" dxfId="210" priority="36" stopIfTrue="1" operator="equal">
      <formula>"YES"</formula>
    </cfRule>
  </conditionalFormatting>
  <conditionalFormatting sqref="X10:X11">
    <cfRule type="cellIs" dxfId="209" priority="33" stopIfTrue="1" operator="equal">
      <formula>"NO"</formula>
    </cfRule>
    <cfRule type="cellIs" dxfId="208" priority="34" stopIfTrue="1" operator="equal">
      <formula>"YES"</formula>
    </cfRule>
  </conditionalFormatting>
  <conditionalFormatting sqref="Z10:Z11">
    <cfRule type="cellIs" dxfId="207" priority="31" stopIfTrue="1" operator="equal">
      <formula>"NO"</formula>
    </cfRule>
    <cfRule type="cellIs" dxfId="206" priority="32" stopIfTrue="1" operator="equal">
      <formula>"YES"</formula>
    </cfRule>
  </conditionalFormatting>
  <conditionalFormatting sqref="T18:T48">
    <cfRule type="expression" dxfId="205" priority="29" stopIfTrue="1">
      <formula>$T$10="NO"</formula>
    </cfRule>
    <cfRule type="expression" dxfId="204" priority="30" stopIfTrue="1">
      <formula>T18&gt;F18</formula>
    </cfRule>
  </conditionalFormatting>
  <conditionalFormatting sqref="T26">
    <cfRule type="expression" dxfId="203" priority="27" stopIfTrue="1">
      <formula>$H$10="NO"</formula>
    </cfRule>
    <cfRule type="expression" dxfId="202" priority="28" stopIfTrue="1">
      <formula>T26&gt;R26</formula>
    </cfRule>
  </conditionalFormatting>
  <conditionalFormatting sqref="T27">
    <cfRule type="expression" dxfId="201" priority="25" stopIfTrue="1">
      <formula>$H$10="NO"</formula>
    </cfRule>
    <cfRule type="expression" dxfId="200" priority="26" stopIfTrue="1">
      <formula>T27&gt;R27</formula>
    </cfRule>
  </conditionalFormatting>
  <conditionalFormatting sqref="T28">
    <cfRule type="expression" dxfId="199" priority="23" stopIfTrue="1">
      <formula>$H$10="NO"</formula>
    </cfRule>
    <cfRule type="expression" dxfId="198" priority="24" stopIfTrue="1">
      <formula>T28&gt;R28</formula>
    </cfRule>
  </conditionalFormatting>
  <conditionalFormatting sqref="T29">
    <cfRule type="expression" dxfId="197" priority="21" stopIfTrue="1">
      <formula>$H$10="NO"</formula>
    </cfRule>
    <cfRule type="expression" dxfId="196" priority="22" stopIfTrue="1">
      <formula>T29&gt;R29</formula>
    </cfRule>
  </conditionalFormatting>
  <conditionalFormatting sqref="T34">
    <cfRule type="expression" dxfId="195" priority="19" stopIfTrue="1">
      <formula>$H$10="NO"</formula>
    </cfRule>
    <cfRule type="expression" dxfId="194" priority="20" stopIfTrue="1">
      <formula>T34&gt;R34</formula>
    </cfRule>
  </conditionalFormatting>
  <conditionalFormatting sqref="T35">
    <cfRule type="expression" dxfId="193" priority="17" stopIfTrue="1">
      <formula>$H$10="NO"</formula>
    </cfRule>
    <cfRule type="expression" dxfId="192" priority="18" stopIfTrue="1">
      <formula>T35&gt;R35</formula>
    </cfRule>
  </conditionalFormatting>
  <conditionalFormatting sqref="T36">
    <cfRule type="expression" dxfId="191" priority="15" stopIfTrue="1">
      <formula>$H$10="NO"</formula>
    </cfRule>
    <cfRule type="expression" dxfId="190" priority="16" stopIfTrue="1">
      <formula>T36&gt;R36</formula>
    </cfRule>
  </conditionalFormatting>
  <conditionalFormatting sqref="T37">
    <cfRule type="expression" dxfId="189" priority="13" stopIfTrue="1">
      <formula>$H$10="NO"</formula>
    </cfRule>
    <cfRule type="expression" dxfId="188" priority="14" stopIfTrue="1">
      <formula>T37&gt;R37</formula>
    </cfRule>
  </conditionalFormatting>
  <conditionalFormatting sqref="T38">
    <cfRule type="expression" dxfId="187" priority="11" stopIfTrue="1">
      <formula>$H$10="NO"</formula>
    </cfRule>
    <cfRule type="expression" dxfId="186" priority="12" stopIfTrue="1">
      <formula>T38&gt;R38</formula>
    </cfRule>
  </conditionalFormatting>
  <conditionalFormatting sqref="T45">
    <cfRule type="expression" dxfId="185" priority="9" stopIfTrue="1">
      <formula>$H$10="NO"</formula>
    </cfRule>
    <cfRule type="expression" dxfId="184" priority="10" stopIfTrue="1">
      <formula>T45&gt;R45</formula>
    </cfRule>
  </conditionalFormatting>
  <conditionalFormatting sqref="T31">
    <cfRule type="expression" dxfId="183" priority="7" stopIfTrue="1">
      <formula>$H$10="NO"</formula>
    </cfRule>
    <cfRule type="expression" dxfId="182" priority="8" stopIfTrue="1">
      <formula>T31&gt;R31</formula>
    </cfRule>
  </conditionalFormatting>
  <conditionalFormatting sqref="T32">
    <cfRule type="expression" dxfId="181" priority="5" stopIfTrue="1">
      <formula>$H$10="NO"</formula>
    </cfRule>
    <cfRule type="expression" dxfId="180" priority="6" stopIfTrue="1">
      <formula>T32&gt;R32</formula>
    </cfRule>
  </conditionalFormatting>
  <conditionalFormatting sqref="T42">
    <cfRule type="expression" dxfId="179" priority="3" stopIfTrue="1">
      <formula>$H$10="NO"</formula>
    </cfRule>
    <cfRule type="expression" dxfId="178" priority="4" stopIfTrue="1">
      <formula>T42&gt;R42</formula>
    </cfRule>
  </conditionalFormatting>
  <conditionalFormatting sqref="T43">
    <cfRule type="expression" dxfId="177" priority="1" stopIfTrue="1">
      <formula>$H$10="NO"</formula>
    </cfRule>
    <cfRule type="expression" dxfId="176" priority="2" stopIfTrue="1">
      <formula>T43&gt;R43</formula>
    </cfRule>
  </conditionalFormatting>
  <printOptions horizontalCentered="1"/>
  <pageMargins left="0.74803149606299213" right="0.74803149606299213" top="0.59055118110236227" bottom="0.59055118110236227" header="0.51181102362204722" footer="0.51181102362204722"/>
  <pageSetup paperSize="9" scale="29" fitToHeight="0" orientation="landscape" r:id="rId1"/>
  <headerFooter alignWithMargins="0"/>
  <extLst>
    <ext xmlns:x14="http://schemas.microsoft.com/office/spreadsheetml/2009/9/main" uri="{CCE6A557-97BC-4b89-ADB6-D9C93CAAB3DF}">
      <x14:dataValidations xmlns:xm="http://schemas.microsoft.com/office/excel/2006/main" count="1">
        <x14:dataValidation type="list" showInputMessage="1" showErrorMessage="1" xr:uid="{0836CA86-3AE1-49FA-BED7-01F7E23172A8}">
          <x14:formula1>
            <xm:f>DropdownLists!$A$2:$A$3</xm:f>
          </x14:formula1>
          <xm:sqref>H7:AA9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63"/>
  <sheetViews>
    <sheetView showGridLines="0" view="pageBreakPreview" zoomScale="70" zoomScaleNormal="100" zoomScaleSheetLayoutView="70" workbookViewId="0"/>
  </sheetViews>
  <sheetFormatPr defaultRowHeight="12.75" x14ac:dyDescent="0.2"/>
  <cols>
    <col min="1" max="1" width="3.140625" customWidth="1"/>
    <col min="3" max="3" width="84.140625" customWidth="1"/>
    <col min="4" max="4" width="35" customWidth="1"/>
    <col min="5" max="5" width="36.85546875" customWidth="1"/>
    <col min="6" max="6" width="9.5703125" customWidth="1"/>
    <col min="7" max="7" width="11.42578125" hidden="1" customWidth="1"/>
    <col min="8" max="8" width="10.7109375" customWidth="1"/>
    <col min="9" max="9" width="10.5703125" customWidth="1"/>
    <col min="10" max="10" width="10.7109375" customWidth="1"/>
    <col min="11" max="11" width="10.5703125" customWidth="1"/>
    <col min="12" max="12" width="10.7109375" customWidth="1"/>
    <col min="13" max="13" width="10.5703125" customWidth="1"/>
    <col min="14" max="14" width="10.7109375" customWidth="1"/>
    <col min="15" max="15" width="10.5703125" customWidth="1"/>
    <col min="16" max="16" width="10.7109375" customWidth="1"/>
    <col min="17" max="17" width="10.5703125" customWidth="1"/>
    <col min="18" max="18" width="10.7109375" customWidth="1"/>
    <col min="19" max="19" width="10.5703125" customWidth="1"/>
    <col min="20" max="20" width="10.7109375" customWidth="1"/>
    <col min="21" max="21" width="10.5703125" customWidth="1"/>
    <col min="22" max="22" width="10.7109375" customWidth="1"/>
    <col min="23" max="23" width="10.5703125" customWidth="1"/>
    <col min="24" max="24" width="10.7109375" customWidth="1"/>
    <col min="25" max="25" width="10.5703125" customWidth="1"/>
    <col min="26" max="26" width="10.7109375" customWidth="1"/>
    <col min="27" max="27" width="10.5703125" customWidth="1"/>
    <col min="28" max="28" width="56" customWidth="1"/>
  </cols>
  <sheetData>
    <row r="1" spans="1:28" ht="6" customHeight="1" thickBot="1" x14ac:dyDescent="0.25"/>
    <row r="2" spans="1:28" s="12" customFormat="1" x14ac:dyDescent="0.2">
      <c r="A2" s="8"/>
      <c r="B2" s="9"/>
      <c r="C2" s="9"/>
      <c r="D2" s="9"/>
      <c r="E2" s="9"/>
      <c r="F2" s="10"/>
      <c r="G2" s="10"/>
      <c r="H2" s="10"/>
      <c r="I2" s="10"/>
      <c r="J2" s="10"/>
      <c r="K2" s="10"/>
      <c r="L2" s="10"/>
      <c r="M2" s="10"/>
      <c r="N2" s="10"/>
      <c r="O2" s="10"/>
      <c r="P2" s="10"/>
      <c r="Q2" s="10"/>
      <c r="R2" s="10"/>
      <c r="S2" s="10"/>
      <c r="T2" s="10"/>
      <c r="U2" s="10"/>
      <c r="V2" s="10"/>
      <c r="W2" s="10"/>
      <c r="X2" s="10"/>
      <c r="Y2" s="10"/>
      <c r="Z2" s="10"/>
      <c r="AA2" s="10"/>
      <c r="AB2" s="11"/>
    </row>
    <row r="3" spans="1:28" s="12" customFormat="1" ht="20.25" x14ac:dyDescent="0.3">
      <c r="A3" s="70"/>
      <c r="B3" s="71" t="s">
        <v>104</v>
      </c>
      <c r="C3" s="72"/>
      <c r="D3" s="72"/>
      <c r="E3" s="72"/>
      <c r="F3" s="73"/>
      <c r="G3" s="73"/>
      <c r="H3" s="73"/>
      <c r="I3" s="73"/>
      <c r="J3" s="73"/>
      <c r="K3" s="73"/>
      <c r="L3" s="73"/>
      <c r="M3" s="73"/>
      <c r="N3" s="73"/>
      <c r="O3" s="73"/>
      <c r="P3" s="73"/>
      <c r="Q3" s="73"/>
      <c r="R3" s="73"/>
      <c r="S3" s="73"/>
      <c r="T3" s="73"/>
      <c r="U3" s="73"/>
      <c r="V3" s="73"/>
      <c r="W3" s="73"/>
      <c r="X3" s="73"/>
      <c r="Y3" s="73"/>
      <c r="Z3" s="73"/>
      <c r="AA3" s="73"/>
      <c r="AB3" s="74"/>
    </row>
    <row r="4" spans="1:28" s="12" customFormat="1" ht="17.25" customHeight="1" thickBot="1" x14ac:dyDescent="0.25">
      <c r="A4" s="13"/>
      <c r="B4" s="14"/>
      <c r="C4" s="14"/>
      <c r="D4" s="14"/>
      <c r="E4" s="14"/>
      <c r="F4" s="14"/>
      <c r="G4" s="14"/>
      <c r="H4" s="14"/>
      <c r="I4" s="14"/>
      <c r="J4" s="14"/>
      <c r="K4" s="14"/>
      <c r="L4" s="14"/>
      <c r="M4" s="14"/>
      <c r="N4" s="14"/>
      <c r="O4" s="14"/>
      <c r="P4" s="14"/>
      <c r="Q4" s="14"/>
      <c r="R4" s="14"/>
      <c r="S4" s="14"/>
      <c r="T4" s="14"/>
      <c r="U4" s="14"/>
      <c r="V4" s="14"/>
      <c r="W4" s="14"/>
      <c r="X4" s="14"/>
      <c r="Y4" s="14"/>
      <c r="Z4" s="14"/>
      <c r="AA4" s="14"/>
      <c r="AB4" s="15"/>
    </row>
    <row r="5" spans="1:28" ht="18" hidden="1" x14ac:dyDescent="0.25">
      <c r="H5" s="18"/>
      <c r="J5" s="17"/>
    </row>
    <row r="6" spans="1:28" hidden="1" x14ac:dyDescent="0.2">
      <c r="C6" s="16" t="s">
        <v>15</v>
      </c>
      <c r="D6" s="38"/>
      <c r="E6" s="38"/>
      <c r="F6" s="17"/>
      <c r="G6" s="17"/>
      <c r="H6" s="87" t="str">
        <f>'Technical evaluation'!H6</f>
        <v>Tender 1</v>
      </c>
      <c r="I6" s="117"/>
      <c r="J6" s="87" t="str">
        <f>'Technical evaluation'!J6</f>
        <v>Tender 2</v>
      </c>
      <c r="K6" s="117"/>
      <c r="L6" s="87" t="str">
        <f>'Technical evaluation'!L6</f>
        <v>Tender 3</v>
      </c>
      <c r="M6" s="117"/>
      <c r="N6" s="87" t="str">
        <f>'Technical evaluation'!N6</f>
        <v>Tender 4</v>
      </c>
      <c r="O6" s="117"/>
      <c r="P6" s="87" t="str">
        <f>'Technical evaluation'!P6</f>
        <v>Tender 5</v>
      </c>
      <c r="Q6" s="117"/>
      <c r="R6" s="87" t="str">
        <f>'Technical evaluation'!R6</f>
        <v>Tender 6</v>
      </c>
      <c r="S6" s="117"/>
      <c r="T6" s="87" t="str">
        <f>'Technical evaluation'!T6</f>
        <v>Tender 7</v>
      </c>
      <c r="U6" s="117"/>
      <c r="V6" s="87" t="str">
        <f>'Technical evaluation'!V6</f>
        <v>Tender 8</v>
      </c>
      <c r="W6" s="117"/>
      <c r="X6" s="87" t="str">
        <f>'Technical evaluation'!X6</f>
        <v>Tender 9</v>
      </c>
      <c r="Y6" s="117"/>
      <c r="Z6" s="87" t="str">
        <f>'Technical evaluation'!Z6</f>
        <v>Tender 10</v>
      </c>
      <c r="AA6" s="117"/>
    </row>
    <row r="7" spans="1:28" hidden="1" x14ac:dyDescent="0.2">
      <c r="B7" s="64">
        <v>1</v>
      </c>
      <c r="C7" s="2" t="s">
        <v>43</v>
      </c>
      <c r="D7" s="3"/>
      <c r="E7" s="3"/>
      <c r="H7" s="131"/>
      <c r="I7" s="132"/>
      <c r="J7" s="131"/>
      <c r="K7" s="132"/>
      <c r="L7" s="131"/>
      <c r="M7" s="132"/>
      <c r="N7" s="131"/>
      <c r="O7" s="132"/>
      <c r="P7" s="131"/>
      <c r="Q7" s="132"/>
      <c r="R7" s="131"/>
      <c r="S7" s="132"/>
      <c r="T7" s="131"/>
      <c r="U7" s="132"/>
      <c r="V7" s="131"/>
      <c r="W7" s="132"/>
      <c r="X7" s="131"/>
      <c r="Y7" s="132"/>
      <c r="Z7" s="131"/>
      <c r="AA7" s="132"/>
    </row>
    <row r="8" spans="1:28" hidden="1" x14ac:dyDescent="0.2">
      <c r="B8" s="64">
        <v>2</v>
      </c>
      <c r="C8" s="2" t="s">
        <v>102</v>
      </c>
      <c r="D8" s="3"/>
      <c r="E8" s="3"/>
      <c r="H8" s="131"/>
      <c r="I8" s="132"/>
      <c r="J8" s="131"/>
      <c r="K8" s="132"/>
      <c r="L8" s="131"/>
      <c r="M8" s="132"/>
      <c r="N8" s="131"/>
      <c r="O8" s="132"/>
      <c r="P8" s="131"/>
      <c r="Q8" s="132"/>
      <c r="R8" s="131"/>
      <c r="S8" s="132"/>
      <c r="T8" s="131"/>
      <c r="U8" s="132"/>
      <c r="V8" s="131"/>
      <c r="W8" s="132"/>
      <c r="X8" s="131"/>
      <c r="Y8" s="132"/>
      <c r="Z8" s="131"/>
      <c r="AA8" s="132"/>
    </row>
    <row r="9" spans="1:28" hidden="1" x14ac:dyDescent="0.2">
      <c r="B9" s="64">
        <v>3</v>
      </c>
      <c r="C9" s="67" t="s">
        <v>103</v>
      </c>
      <c r="D9" s="39"/>
      <c r="E9" s="39"/>
      <c r="H9" s="131"/>
      <c r="I9" s="132"/>
      <c r="J9" s="131"/>
      <c r="K9" s="132"/>
      <c r="L9" s="131"/>
      <c r="M9" s="132"/>
      <c r="N9" s="131"/>
      <c r="O9" s="132"/>
      <c r="P9" s="131"/>
      <c r="Q9" s="132"/>
      <c r="R9" s="131"/>
      <c r="S9" s="132"/>
      <c r="T9" s="131"/>
      <c r="U9" s="132"/>
      <c r="V9" s="131"/>
      <c r="W9" s="132"/>
      <c r="X9" s="131"/>
      <c r="Y9" s="132"/>
      <c r="Z9" s="131"/>
      <c r="AA9" s="132"/>
    </row>
    <row r="10" spans="1:28" hidden="1" x14ac:dyDescent="0.2">
      <c r="H10" s="118" t="str">
        <f>'Technical evaluation'!H10</f>
        <v>NO</v>
      </c>
      <c r="I10" s="119"/>
      <c r="J10" s="118" t="str">
        <f>'Technical evaluation'!J10</f>
        <v>NO</v>
      </c>
      <c r="K10" s="119"/>
      <c r="L10" s="118" t="str">
        <f>'Technical evaluation'!L10</f>
        <v>NO</v>
      </c>
      <c r="M10" s="119"/>
      <c r="N10" s="118" t="str">
        <f>'Technical evaluation'!N10</f>
        <v>NO</v>
      </c>
      <c r="O10" s="119"/>
      <c r="P10" s="118" t="str">
        <f>'Technical evaluation'!P10</f>
        <v>NO</v>
      </c>
      <c r="Q10" s="119"/>
      <c r="R10" s="118" t="str">
        <f>'Technical evaluation'!R10</f>
        <v>NO</v>
      </c>
      <c r="S10" s="119"/>
      <c r="T10" s="118" t="str">
        <f>'Technical evaluation'!T10</f>
        <v>NO</v>
      </c>
      <c r="U10" s="119"/>
      <c r="V10" s="118" t="str">
        <f>'Technical evaluation'!V10</f>
        <v>NO</v>
      </c>
      <c r="W10" s="119"/>
      <c r="X10" s="118" t="str">
        <f>'Technical evaluation'!X10</f>
        <v>NO</v>
      </c>
      <c r="Y10" s="119"/>
      <c r="Z10" s="118" t="str">
        <f>'Technical evaluation'!Z10</f>
        <v>NO</v>
      </c>
      <c r="AA10" s="119"/>
    </row>
    <row r="11" spans="1:28" hidden="1" x14ac:dyDescent="0.2">
      <c r="E11" s="40"/>
      <c r="H11" s="120"/>
      <c r="I11" s="121"/>
      <c r="J11" s="120"/>
      <c r="K11" s="121"/>
      <c r="L11" s="120"/>
      <c r="M11" s="121"/>
      <c r="N11" s="120"/>
      <c r="O11" s="121"/>
      <c r="P11" s="120"/>
      <c r="Q11" s="121"/>
      <c r="R11" s="120"/>
      <c r="S11" s="121"/>
      <c r="T11" s="120"/>
      <c r="U11" s="121"/>
      <c r="V11" s="120"/>
      <c r="W11" s="121"/>
      <c r="X11" s="120"/>
      <c r="Y11" s="121"/>
      <c r="Z11" s="120"/>
      <c r="AA11" s="121"/>
    </row>
    <row r="12" spans="1:28" hidden="1" x14ac:dyDescent="0.2">
      <c r="B12" s="45"/>
      <c r="C12" s="66" t="s">
        <v>105</v>
      </c>
      <c r="D12" s="59">
        <f>'Technical evaluation'!D11</f>
        <v>0.7</v>
      </c>
      <c r="E12" s="39"/>
      <c r="H12">
        <f>'Technical evaluation'!H49</f>
        <v>0</v>
      </c>
      <c r="J12">
        <f>'Technical evaluation'!J49</f>
        <v>0</v>
      </c>
      <c r="L12">
        <f>'Technical evaluation'!L49</f>
        <v>0</v>
      </c>
      <c r="N12">
        <f>'Technical evaluation'!N49</f>
        <v>0</v>
      </c>
      <c r="P12">
        <f>'Technical evaluation'!P49</f>
        <v>0</v>
      </c>
      <c r="R12">
        <f>'Technical evaluation'!R49</f>
        <v>0</v>
      </c>
      <c r="T12">
        <f>'Technical evaluation'!T49</f>
        <v>0</v>
      </c>
      <c r="V12">
        <f>'Technical evaluation'!V49</f>
        <v>0</v>
      </c>
      <c r="X12">
        <f>'Technical evaluation'!X49</f>
        <v>0</v>
      </c>
      <c r="Z12">
        <f>'Technical evaluation'!Z49</f>
        <v>0</v>
      </c>
    </row>
    <row r="13" spans="1:28" x14ac:dyDescent="0.2">
      <c r="B13" s="46"/>
      <c r="C13" s="66"/>
      <c r="D13" s="39"/>
      <c r="E13" s="39"/>
    </row>
    <row r="14" spans="1:28" x14ac:dyDescent="0.2">
      <c r="C14" s="68" t="s">
        <v>124</v>
      </c>
      <c r="D14" s="69">
        <v>0.7</v>
      </c>
    </row>
    <row r="15" spans="1:28" ht="26.25" customHeight="1" x14ac:dyDescent="0.2">
      <c r="H15" s="97" t="str">
        <f>H6</f>
        <v>Tender 1</v>
      </c>
      <c r="I15" s="98"/>
      <c r="J15" s="97" t="str">
        <f t="shared" ref="J15:Z15" si="0">J6</f>
        <v>Tender 2</v>
      </c>
      <c r="K15" s="98"/>
      <c r="L15" s="97" t="str">
        <f t="shared" si="0"/>
        <v>Tender 3</v>
      </c>
      <c r="M15" s="98"/>
      <c r="N15" s="97" t="str">
        <f t="shared" si="0"/>
        <v>Tender 4</v>
      </c>
      <c r="O15" s="98"/>
      <c r="P15" s="97" t="str">
        <f t="shared" si="0"/>
        <v>Tender 5</v>
      </c>
      <c r="Q15" s="98"/>
      <c r="R15" s="97" t="str">
        <f t="shared" si="0"/>
        <v>Tender 6</v>
      </c>
      <c r="S15" s="98"/>
      <c r="T15" s="97" t="str">
        <f t="shared" si="0"/>
        <v>Tender 7</v>
      </c>
      <c r="U15" s="98"/>
      <c r="V15" s="97" t="str">
        <f t="shared" si="0"/>
        <v>Tender 8</v>
      </c>
      <c r="W15" s="98"/>
      <c r="X15" s="97" t="str">
        <f t="shared" si="0"/>
        <v>Tender 9</v>
      </c>
      <c r="Y15" s="98"/>
      <c r="Z15" s="97" t="str">
        <f t="shared" si="0"/>
        <v>Tender 10</v>
      </c>
      <c r="AA15" s="98"/>
      <c r="AB15" s="22"/>
    </row>
    <row r="16" spans="1:28" ht="13.5" customHeight="1" x14ac:dyDescent="0.2">
      <c r="B16" s="114" t="s">
        <v>14</v>
      </c>
      <c r="C16" s="114"/>
      <c r="D16" s="42"/>
      <c r="E16" s="61"/>
      <c r="F16" s="110" t="s">
        <v>0</v>
      </c>
      <c r="G16" s="110" t="s">
        <v>20</v>
      </c>
      <c r="H16" s="112" t="s">
        <v>0</v>
      </c>
      <c r="I16" s="110" t="s">
        <v>19</v>
      </c>
      <c r="J16" s="112" t="s">
        <v>0</v>
      </c>
      <c r="K16" s="110" t="s">
        <v>19</v>
      </c>
      <c r="L16" s="112" t="s">
        <v>0</v>
      </c>
      <c r="M16" s="110" t="s">
        <v>19</v>
      </c>
      <c r="N16" s="112" t="s">
        <v>0</v>
      </c>
      <c r="O16" s="110" t="s">
        <v>19</v>
      </c>
      <c r="P16" s="112" t="s">
        <v>0</v>
      </c>
      <c r="Q16" s="110" t="s">
        <v>19</v>
      </c>
      <c r="R16" s="112" t="s">
        <v>0</v>
      </c>
      <c r="S16" s="110" t="s">
        <v>19</v>
      </c>
      <c r="T16" s="112" t="s">
        <v>0</v>
      </c>
      <c r="U16" s="110" t="s">
        <v>19</v>
      </c>
      <c r="V16" s="112" t="s">
        <v>0</v>
      </c>
      <c r="W16" s="110" t="s">
        <v>19</v>
      </c>
      <c r="X16" s="112" t="s">
        <v>0</v>
      </c>
      <c r="Y16" s="110" t="s">
        <v>19</v>
      </c>
      <c r="Z16" s="128" t="s">
        <v>0</v>
      </c>
      <c r="AA16" s="110" t="s">
        <v>19</v>
      </c>
      <c r="AB16" s="27"/>
    </row>
    <row r="17" spans="1:28" ht="31.5" customHeight="1" x14ac:dyDescent="0.2">
      <c r="B17" s="114"/>
      <c r="C17" s="114"/>
      <c r="D17" s="43" t="s">
        <v>21</v>
      </c>
      <c r="E17" s="41" t="s">
        <v>22</v>
      </c>
      <c r="F17" s="111"/>
      <c r="G17" s="111" t="s">
        <v>18</v>
      </c>
      <c r="H17" s="112"/>
      <c r="I17" s="111" t="s">
        <v>18</v>
      </c>
      <c r="J17" s="113"/>
      <c r="K17" s="111" t="s">
        <v>18</v>
      </c>
      <c r="L17" s="113"/>
      <c r="M17" s="111" t="s">
        <v>18</v>
      </c>
      <c r="N17" s="113"/>
      <c r="O17" s="111" t="s">
        <v>18</v>
      </c>
      <c r="P17" s="113"/>
      <c r="Q17" s="111" t="s">
        <v>18</v>
      </c>
      <c r="R17" s="127"/>
      <c r="S17" s="111" t="s">
        <v>18</v>
      </c>
      <c r="T17" s="113"/>
      <c r="U17" s="111" t="s">
        <v>18</v>
      </c>
      <c r="V17" s="113"/>
      <c r="W17" s="111" t="s">
        <v>18</v>
      </c>
      <c r="X17" s="113"/>
      <c r="Y17" s="111" t="s">
        <v>18</v>
      </c>
      <c r="Z17" s="129"/>
      <c r="AA17" s="111" t="s">
        <v>18</v>
      </c>
      <c r="AB17" s="28" t="s">
        <v>3</v>
      </c>
    </row>
    <row r="18" spans="1:28" ht="93.75" customHeight="1" x14ac:dyDescent="0.3">
      <c r="A18" s="56">
        <v>1</v>
      </c>
      <c r="B18" s="93" t="s">
        <v>52</v>
      </c>
      <c r="C18" s="102"/>
      <c r="D18" s="54" t="s">
        <v>53</v>
      </c>
      <c r="E18" s="75" t="s">
        <v>107</v>
      </c>
      <c r="F18" s="19">
        <v>5</v>
      </c>
      <c r="G18" s="34">
        <f t="shared" ref="G18:G30" si="1">F18/$F$31*100</f>
        <v>8.4745762711864394</v>
      </c>
      <c r="H18" s="63"/>
      <c r="I18" s="34">
        <f t="shared" ref="I18:I30" si="2">H18/$F$31*100</f>
        <v>0</v>
      </c>
      <c r="J18" s="63"/>
      <c r="K18" s="34">
        <f t="shared" ref="K18:K30" si="3">J18/$F$31*100</f>
        <v>0</v>
      </c>
      <c r="L18" s="79"/>
      <c r="M18" s="34">
        <f t="shared" ref="M18:M30" si="4">L18/$F$31*100</f>
        <v>0</v>
      </c>
      <c r="N18" s="79"/>
      <c r="O18" s="34">
        <f t="shared" ref="O18:O30" si="5">N18/$F$31*100</f>
        <v>0</v>
      </c>
      <c r="P18" s="79"/>
      <c r="Q18" s="34">
        <f t="shared" ref="Q18:Q30" si="6">P18/$F$31*100</f>
        <v>0</v>
      </c>
      <c r="R18" s="79"/>
      <c r="S18" s="34">
        <f t="shared" ref="S18:S30" si="7">R18/$F$31*100</f>
        <v>0</v>
      </c>
      <c r="T18" s="79"/>
      <c r="U18" s="34">
        <f t="shared" ref="U18:U30" si="8">T18/$F$31*100</f>
        <v>0</v>
      </c>
      <c r="V18" s="79"/>
      <c r="W18" s="34">
        <f t="shared" ref="W18:W30" si="9">V18/$F$31*100</f>
        <v>0</v>
      </c>
      <c r="X18" s="79"/>
      <c r="Y18" s="34">
        <f t="shared" ref="Y18:Y30" si="10">X18/$F$31*100</f>
        <v>0</v>
      </c>
      <c r="Z18" s="79"/>
      <c r="AA18" s="34">
        <f t="shared" ref="AA18:AA30" si="11">Z18/$F$31*100</f>
        <v>0</v>
      </c>
      <c r="AB18" s="7"/>
    </row>
    <row r="19" spans="1:28" ht="66" customHeight="1" x14ac:dyDescent="0.3">
      <c r="A19" s="26">
        <v>2</v>
      </c>
      <c r="B19" s="130" t="s">
        <v>106</v>
      </c>
      <c r="C19" s="94"/>
      <c r="D19" s="47" t="s">
        <v>55</v>
      </c>
      <c r="E19" s="76" t="s">
        <v>109</v>
      </c>
      <c r="F19" s="19">
        <v>5</v>
      </c>
      <c r="G19" s="34">
        <f t="shared" si="1"/>
        <v>8.4745762711864394</v>
      </c>
      <c r="H19" s="80"/>
      <c r="I19" s="34">
        <f t="shared" si="2"/>
        <v>0</v>
      </c>
      <c r="J19" s="63"/>
      <c r="K19" s="34">
        <f t="shared" si="3"/>
        <v>0</v>
      </c>
      <c r="L19" s="79"/>
      <c r="M19" s="34">
        <f t="shared" si="4"/>
        <v>0</v>
      </c>
      <c r="N19" s="79"/>
      <c r="O19" s="34">
        <f t="shared" si="5"/>
        <v>0</v>
      </c>
      <c r="P19" s="79"/>
      <c r="Q19" s="34">
        <f t="shared" si="6"/>
        <v>0</v>
      </c>
      <c r="R19" s="79"/>
      <c r="S19" s="34">
        <f t="shared" si="7"/>
        <v>0</v>
      </c>
      <c r="T19" s="79"/>
      <c r="U19" s="34">
        <f t="shared" si="8"/>
        <v>0</v>
      </c>
      <c r="V19" s="79"/>
      <c r="W19" s="34">
        <f t="shared" si="9"/>
        <v>0</v>
      </c>
      <c r="X19" s="79"/>
      <c r="Y19" s="34">
        <f t="shared" si="10"/>
        <v>0</v>
      </c>
      <c r="Z19" s="79"/>
      <c r="AA19" s="34">
        <f t="shared" si="11"/>
        <v>0</v>
      </c>
      <c r="AB19" s="7"/>
    </row>
    <row r="20" spans="1:28" ht="54" customHeight="1" x14ac:dyDescent="0.3">
      <c r="A20" s="26">
        <v>3</v>
      </c>
      <c r="B20" s="99" t="s">
        <v>58</v>
      </c>
      <c r="C20" s="100"/>
      <c r="D20" s="47" t="s">
        <v>59</v>
      </c>
      <c r="E20" s="76" t="s">
        <v>110</v>
      </c>
      <c r="F20" s="19">
        <v>5</v>
      </c>
      <c r="G20" s="34">
        <f t="shared" si="1"/>
        <v>8.4745762711864394</v>
      </c>
      <c r="H20" s="80"/>
      <c r="I20" s="34">
        <f t="shared" si="2"/>
        <v>0</v>
      </c>
      <c r="J20" s="63"/>
      <c r="K20" s="34">
        <f t="shared" si="3"/>
        <v>0</v>
      </c>
      <c r="L20" s="79"/>
      <c r="M20" s="34">
        <f t="shared" si="4"/>
        <v>0</v>
      </c>
      <c r="N20" s="79"/>
      <c r="O20" s="34">
        <f t="shared" si="5"/>
        <v>0</v>
      </c>
      <c r="P20" s="79"/>
      <c r="Q20" s="34">
        <f t="shared" si="6"/>
        <v>0</v>
      </c>
      <c r="R20" s="79"/>
      <c r="S20" s="34">
        <f t="shared" si="7"/>
        <v>0</v>
      </c>
      <c r="T20" s="79"/>
      <c r="U20" s="34">
        <f t="shared" si="8"/>
        <v>0</v>
      </c>
      <c r="V20" s="79"/>
      <c r="W20" s="34">
        <f t="shared" si="9"/>
        <v>0</v>
      </c>
      <c r="X20" s="79"/>
      <c r="Y20" s="34">
        <f t="shared" si="10"/>
        <v>0</v>
      </c>
      <c r="Z20" s="79"/>
      <c r="AA20" s="34">
        <f t="shared" si="11"/>
        <v>0</v>
      </c>
      <c r="AB20" s="7"/>
    </row>
    <row r="21" spans="1:28" ht="69" customHeight="1" x14ac:dyDescent="0.3">
      <c r="A21" s="56">
        <v>4</v>
      </c>
      <c r="B21" s="101" t="s">
        <v>61</v>
      </c>
      <c r="C21" s="102"/>
      <c r="D21" s="60" t="s">
        <v>62</v>
      </c>
      <c r="E21" s="65" t="s">
        <v>111</v>
      </c>
      <c r="F21" s="19">
        <v>5</v>
      </c>
      <c r="G21" s="34">
        <f t="shared" si="1"/>
        <v>8.4745762711864394</v>
      </c>
      <c r="H21" s="80"/>
      <c r="I21" s="34">
        <f t="shared" si="2"/>
        <v>0</v>
      </c>
      <c r="J21" s="63"/>
      <c r="K21" s="34">
        <f t="shared" si="3"/>
        <v>0</v>
      </c>
      <c r="L21" s="79"/>
      <c r="M21" s="34">
        <f t="shared" si="4"/>
        <v>0</v>
      </c>
      <c r="N21" s="79"/>
      <c r="O21" s="34">
        <f t="shared" si="5"/>
        <v>0</v>
      </c>
      <c r="P21" s="79"/>
      <c r="Q21" s="34">
        <f t="shared" si="6"/>
        <v>0</v>
      </c>
      <c r="R21" s="79"/>
      <c r="S21" s="34">
        <f t="shared" si="7"/>
        <v>0</v>
      </c>
      <c r="T21" s="79"/>
      <c r="U21" s="34">
        <f t="shared" si="8"/>
        <v>0</v>
      </c>
      <c r="V21" s="79"/>
      <c r="W21" s="34">
        <f t="shared" si="9"/>
        <v>0</v>
      </c>
      <c r="X21" s="79"/>
      <c r="Y21" s="34">
        <f t="shared" si="10"/>
        <v>0</v>
      </c>
      <c r="Z21" s="79"/>
      <c r="AA21" s="34">
        <f t="shared" si="11"/>
        <v>0</v>
      </c>
      <c r="AB21" s="7"/>
    </row>
    <row r="22" spans="1:28" ht="78" customHeight="1" x14ac:dyDescent="0.3">
      <c r="A22" s="26">
        <v>5</v>
      </c>
      <c r="B22" s="115" t="s">
        <v>100</v>
      </c>
      <c r="C22" s="116"/>
      <c r="D22" s="65" t="s">
        <v>101</v>
      </c>
      <c r="E22" s="65" t="s">
        <v>112</v>
      </c>
      <c r="F22" s="19">
        <v>5</v>
      </c>
      <c r="G22" s="34">
        <f t="shared" si="1"/>
        <v>8.4745762711864394</v>
      </c>
      <c r="H22" s="80"/>
      <c r="I22" s="34">
        <f t="shared" si="2"/>
        <v>0</v>
      </c>
      <c r="J22" s="63"/>
      <c r="K22" s="34">
        <f t="shared" si="3"/>
        <v>0</v>
      </c>
      <c r="L22" s="79"/>
      <c r="M22" s="34">
        <f t="shared" si="4"/>
        <v>0</v>
      </c>
      <c r="N22" s="79"/>
      <c r="O22" s="34">
        <f t="shared" si="5"/>
        <v>0</v>
      </c>
      <c r="P22" s="79"/>
      <c r="Q22" s="34">
        <f t="shared" si="6"/>
        <v>0</v>
      </c>
      <c r="R22" s="79"/>
      <c r="S22" s="34">
        <f t="shared" si="7"/>
        <v>0</v>
      </c>
      <c r="T22" s="79"/>
      <c r="U22" s="34">
        <f t="shared" si="8"/>
        <v>0</v>
      </c>
      <c r="V22" s="79"/>
      <c r="W22" s="34">
        <f t="shared" si="9"/>
        <v>0</v>
      </c>
      <c r="X22" s="79"/>
      <c r="Y22" s="34">
        <f t="shared" si="10"/>
        <v>0</v>
      </c>
      <c r="Z22" s="79"/>
      <c r="AA22" s="34">
        <f t="shared" si="11"/>
        <v>0</v>
      </c>
      <c r="AB22" s="7"/>
    </row>
    <row r="23" spans="1:28" ht="55.5" customHeight="1" x14ac:dyDescent="0.3">
      <c r="A23" s="26">
        <v>6</v>
      </c>
      <c r="B23" s="115" t="s">
        <v>64</v>
      </c>
      <c r="C23" s="116"/>
      <c r="D23" s="60" t="s">
        <v>65</v>
      </c>
      <c r="E23" s="65" t="s">
        <v>113</v>
      </c>
      <c r="F23" s="19">
        <v>5</v>
      </c>
      <c r="G23" s="34">
        <f t="shared" si="1"/>
        <v>8.4745762711864394</v>
      </c>
      <c r="H23" s="80"/>
      <c r="I23" s="34">
        <f t="shared" si="2"/>
        <v>0</v>
      </c>
      <c r="J23" s="63"/>
      <c r="K23" s="34">
        <f t="shared" si="3"/>
        <v>0</v>
      </c>
      <c r="L23" s="79"/>
      <c r="M23" s="34">
        <f t="shared" si="4"/>
        <v>0</v>
      </c>
      <c r="N23" s="79"/>
      <c r="O23" s="34">
        <f t="shared" si="5"/>
        <v>0</v>
      </c>
      <c r="P23" s="79"/>
      <c r="Q23" s="34">
        <f t="shared" si="6"/>
        <v>0</v>
      </c>
      <c r="R23" s="79"/>
      <c r="S23" s="34">
        <f t="shared" si="7"/>
        <v>0</v>
      </c>
      <c r="T23" s="79"/>
      <c r="U23" s="34">
        <f t="shared" si="8"/>
        <v>0</v>
      </c>
      <c r="V23" s="79"/>
      <c r="W23" s="34">
        <f t="shared" si="9"/>
        <v>0</v>
      </c>
      <c r="X23" s="79"/>
      <c r="Y23" s="34">
        <f t="shared" si="10"/>
        <v>0</v>
      </c>
      <c r="Z23" s="79"/>
      <c r="AA23" s="34">
        <f t="shared" si="11"/>
        <v>0</v>
      </c>
      <c r="AB23" s="7"/>
    </row>
    <row r="24" spans="1:28" ht="54" customHeight="1" x14ac:dyDescent="0.3">
      <c r="A24" s="56">
        <v>7</v>
      </c>
      <c r="B24" s="115" t="s">
        <v>67</v>
      </c>
      <c r="C24" s="116"/>
      <c r="D24" s="60" t="s">
        <v>65</v>
      </c>
      <c r="E24" s="65" t="s">
        <v>114</v>
      </c>
      <c r="F24" s="19">
        <v>5</v>
      </c>
      <c r="G24" s="34">
        <f t="shared" si="1"/>
        <v>8.4745762711864394</v>
      </c>
      <c r="H24" s="80"/>
      <c r="I24" s="34">
        <f t="shared" si="2"/>
        <v>0</v>
      </c>
      <c r="J24" s="63"/>
      <c r="K24" s="34">
        <f t="shared" si="3"/>
        <v>0</v>
      </c>
      <c r="L24" s="79"/>
      <c r="M24" s="34">
        <f t="shared" si="4"/>
        <v>0</v>
      </c>
      <c r="N24" s="79"/>
      <c r="O24" s="34">
        <f t="shared" si="5"/>
        <v>0</v>
      </c>
      <c r="P24" s="79"/>
      <c r="Q24" s="34">
        <f t="shared" si="6"/>
        <v>0</v>
      </c>
      <c r="R24" s="79"/>
      <c r="S24" s="34">
        <f t="shared" si="7"/>
        <v>0</v>
      </c>
      <c r="T24" s="79"/>
      <c r="U24" s="34">
        <f t="shared" si="8"/>
        <v>0</v>
      </c>
      <c r="V24" s="79"/>
      <c r="W24" s="34">
        <f t="shared" si="9"/>
        <v>0</v>
      </c>
      <c r="X24" s="79"/>
      <c r="Y24" s="34">
        <f t="shared" si="10"/>
        <v>0</v>
      </c>
      <c r="Z24" s="79"/>
      <c r="AA24" s="34">
        <f t="shared" si="11"/>
        <v>0</v>
      </c>
      <c r="AB24" s="7"/>
    </row>
    <row r="25" spans="1:28" ht="42" customHeight="1" x14ac:dyDescent="0.3">
      <c r="A25" s="26">
        <v>8</v>
      </c>
      <c r="B25" s="115" t="s">
        <v>69</v>
      </c>
      <c r="C25" s="116"/>
      <c r="D25" s="60" t="s">
        <v>70</v>
      </c>
      <c r="E25" s="65" t="s">
        <v>115</v>
      </c>
      <c r="F25" s="19">
        <v>5</v>
      </c>
      <c r="G25" s="34">
        <f t="shared" si="1"/>
        <v>8.4745762711864394</v>
      </c>
      <c r="H25" s="80"/>
      <c r="I25" s="34">
        <f t="shared" si="2"/>
        <v>0</v>
      </c>
      <c r="J25" s="63"/>
      <c r="K25" s="34">
        <f t="shared" si="3"/>
        <v>0</v>
      </c>
      <c r="L25" s="79"/>
      <c r="M25" s="34">
        <f t="shared" si="4"/>
        <v>0</v>
      </c>
      <c r="N25" s="79"/>
      <c r="O25" s="34">
        <f t="shared" si="5"/>
        <v>0</v>
      </c>
      <c r="P25" s="79"/>
      <c r="Q25" s="34">
        <f t="shared" si="6"/>
        <v>0</v>
      </c>
      <c r="R25" s="79"/>
      <c r="S25" s="34">
        <f t="shared" si="7"/>
        <v>0</v>
      </c>
      <c r="T25" s="79"/>
      <c r="U25" s="34">
        <f t="shared" si="8"/>
        <v>0</v>
      </c>
      <c r="V25" s="79"/>
      <c r="W25" s="34">
        <f t="shared" si="9"/>
        <v>0</v>
      </c>
      <c r="X25" s="79"/>
      <c r="Y25" s="34">
        <f t="shared" si="10"/>
        <v>0</v>
      </c>
      <c r="Z25" s="79"/>
      <c r="AA25" s="34">
        <f t="shared" si="11"/>
        <v>0</v>
      </c>
      <c r="AB25" s="7"/>
    </row>
    <row r="26" spans="1:28" ht="57.75" customHeight="1" x14ac:dyDescent="0.3">
      <c r="A26" s="26">
        <v>9</v>
      </c>
      <c r="B26" s="115" t="s">
        <v>90</v>
      </c>
      <c r="C26" s="116"/>
      <c r="D26" s="60" t="s">
        <v>91</v>
      </c>
      <c r="E26" s="65" t="s">
        <v>116</v>
      </c>
      <c r="F26" s="19">
        <v>5</v>
      </c>
      <c r="G26" s="34">
        <f t="shared" si="1"/>
        <v>8.4745762711864394</v>
      </c>
      <c r="H26" s="80"/>
      <c r="I26" s="34">
        <f t="shared" si="2"/>
        <v>0</v>
      </c>
      <c r="J26" s="63"/>
      <c r="K26" s="34">
        <f t="shared" si="3"/>
        <v>0</v>
      </c>
      <c r="L26" s="79"/>
      <c r="M26" s="34">
        <f t="shared" si="4"/>
        <v>0</v>
      </c>
      <c r="N26" s="79"/>
      <c r="O26" s="34">
        <f t="shared" si="5"/>
        <v>0</v>
      </c>
      <c r="P26" s="79"/>
      <c r="Q26" s="34">
        <f t="shared" si="6"/>
        <v>0</v>
      </c>
      <c r="R26" s="79"/>
      <c r="S26" s="34">
        <f t="shared" si="7"/>
        <v>0</v>
      </c>
      <c r="T26" s="79"/>
      <c r="U26" s="34">
        <f t="shared" si="8"/>
        <v>0</v>
      </c>
      <c r="V26" s="79"/>
      <c r="W26" s="34">
        <f t="shared" si="9"/>
        <v>0</v>
      </c>
      <c r="X26" s="79"/>
      <c r="Y26" s="34">
        <f t="shared" si="10"/>
        <v>0</v>
      </c>
      <c r="Z26" s="79"/>
      <c r="AA26" s="34">
        <f t="shared" si="11"/>
        <v>0</v>
      </c>
      <c r="AB26" s="7"/>
    </row>
    <row r="27" spans="1:28" ht="42.75" customHeight="1" x14ac:dyDescent="0.3">
      <c r="A27" s="56">
        <v>10</v>
      </c>
      <c r="B27" s="99" t="s">
        <v>83</v>
      </c>
      <c r="C27" s="100"/>
      <c r="D27" s="47" t="s">
        <v>26</v>
      </c>
      <c r="E27" s="76" t="s">
        <v>121</v>
      </c>
      <c r="F27" s="19">
        <v>3</v>
      </c>
      <c r="G27" s="34">
        <f t="shared" si="1"/>
        <v>5.0847457627118651</v>
      </c>
      <c r="H27" s="80"/>
      <c r="I27" s="34">
        <f t="shared" si="2"/>
        <v>0</v>
      </c>
      <c r="J27" s="63"/>
      <c r="K27" s="34">
        <f t="shared" si="3"/>
        <v>0</v>
      </c>
      <c r="L27" s="79"/>
      <c r="M27" s="34">
        <f t="shared" si="4"/>
        <v>0</v>
      </c>
      <c r="N27" s="79"/>
      <c r="O27" s="34">
        <f t="shared" si="5"/>
        <v>0</v>
      </c>
      <c r="P27" s="79"/>
      <c r="Q27" s="34">
        <f t="shared" si="6"/>
        <v>0</v>
      </c>
      <c r="R27" s="79"/>
      <c r="S27" s="34">
        <f t="shared" si="7"/>
        <v>0</v>
      </c>
      <c r="T27" s="79"/>
      <c r="U27" s="34">
        <f t="shared" si="8"/>
        <v>0</v>
      </c>
      <c r="V27" s="79"/>
      <c r="W27" s="34">
        <f t="shared" si="9"/>
        <v>0</v>
      </c>
      <c r="X27" s="79"/>
      <c r="Y27" s="34">
        <f t="shared" si="10"/>
        <v>0</v>
      </c>
      <c r="Z27" s="79"/>
      <c r="AA27" s="34">
        <f t="shared" si="11"/>
        <v>0</v>
      </c>
      <c r="AB27" s="7"/>
    </row>
    <row r="28" spans="1:28" ht="42.75" customHeight="1" x14ac:dyDescent="0.3">
      <c r="A28" s="26">
        <v>11</v>
      </c>
      <c r="B28" s="103" t="s">
        <v>36</v>
      </c>
      <c r="C28" s="104"/>
      <c r="D28" s="47" t="s">
        <v>85</v>
      </c>
      <c r="E28" s="77" t="s">
        <v>117</v>
      </c>
      <c r="F28" s="19">
        <v>3</v>
      </c>
      <c r="G28" s="34">
        <f t="shared" si="1"/>
        <v>5.0847457627118651</v>
      </c>
      <c r="H28" s="80"/>
      <c r="I28" s="34">
        <f t="shared" si="2"/>
        <v>0</v>
      </c>
      <c r="J28" s="63"/>
      <c r="K28" s="34">
        <f t="shared" si="3"/>
        <v>0</v>
      </c>
      <c r="L28" s="79"/>
      <c r="M28" s="34">
        <f t="shared" si="4"/>
        <v>0</v>
      </c>
      <c r="N28" s="79"/>
      <c r="O28" s="34">
        <f t="shared" si="5"/>
        <v>0</v>
      </c>
      <c r="P28" s="79"/>
      <c r="Q28" s="34">
        <f t="shared" si="6"/>
        <v>0</v>
      </c>
      <c r="R28" s="79"/>
      <c r="S28" s="34">
        <f t="shared" si="7"/>
        <v>0</v>
      </c>
      <c r="T28" s="79"/>
      <c r="U28" s="34">
        <f t="shared" si="8"/>
        <v>0</v>
      </c>
      <c r="V28" s="79"/>
      <c r="W28" s="34">
        <f t="shared" si="9"/>
        <v>0</v>
      </c>
      <c r="X28" s="79"/>
      <c r="Y28" s="34">
        <f t="shared" si="10"/>
        <v>0</v>
      </c>
      <c r="Z28" s="79"/>
      <c r="AA28" s="34">
        <f t="shared" si="11"/>
        <v>0</v>
      </c>
      <c r="AB28" s="7"/>
    </row>
    <row r="29" spans="1:28" ht="27" customHeight="1" x14ac:dyDescent="0.3">
      <c r="A29" s="26">
        <v>12</v>
      </c>
      <c r="B29" s="93" t="s">
        <v>88</v>
      </c>
      <c r="C29" s="94"/>
      <c r="D29" s="44" t="s">
        <v>25</v>
      </c>
      <c r="E29" s="49" t="s">
        <v>118</v>
      </c>
      <c r="F29" s="20">
        <v>5</v>
      </c>
      <c r="G29" s="34">
        <f t="shared" si="1"/>
        <v>8.4745762711864394</v>
      </c>
      <c r="H29" s="80"/>
      <c r="I29" s="34">
        <f t="shared" si="2"/>
        <v>0</v>
      </c>
      <c r="J29" s="63"/>
      <c r="K29" s="34">
        <f t="shared" si="3"/>
        <v>0</v>
      </c>
      <c r="L29" s="79"/>
      <c r="M29" s="34">
        <f t="shared" si="4"/>
        <v>0</v>
      </c>
      <c r="N29" s="79"/>
      <c r="O29" s="34">
        <f t="shared" si="5"/>
        <v>0</v>
      </c>
      <c r="P29" s="79"/>
      <c r="Q29" s="34">
        <f t="shared" si="6"/>
        <v>0</v>
      </c>
      <c r="R29" s="79"/>
      <c r="S29" s="34">
        <f t="shared" si="7"/>
        <v>0</v>
      </c>
      <c r="T29" s="79"/>
      <c r="U29" s="34">
        <f t="shared" si="8"/>
        <v>0</v>
      </c>
      <c r="V29" s="79"/>
      <c r="W29" s="34">
        <f t="shared" si="9"/>
        <v>0</v>
      </c>
      <c r="X29" s="79"/>
      <c r="Y29" s="34">
        <f t="shared" si="10"/>
        <v>0</v>
      </c>
      <c r="Z29" s="79"/>
      <c r="AA29" s="34">
        <f t="shared" si="11"/>
        <v>0</v>
      </c>
      <c r="AB29" s="7"/>
    </row>
    <row r="30" spans="1:28" ht="45" customHeight="1" x14ac:dyDescent="0.3">
      <c r="A30" s="56">
        <v>13</v>
      </c>
      <c r="B30" s="93" t="s">
        <v>30</v>
      </c>
      <c r="C30" s="94"/>
      <c r="D30" s="44" t="s">
        <v>39</v>
      </c>
      <c r="E30" s="76" t="s">
        <v>120</v>
      </c>
      <c r="F30" s="20">
        <v>3</v>
      </c>
      <c r="G30" s="34">
        <f t="shared" si="1"/>
        <v>5.0847457627118651</v>
      </c>
      <c r="H30" s="80"/>
      <c r="I30" s="34">
        <f t="shared" si="2"/>
        <v>0</v>
      </c>
      <c r="J30" s="63"/>
      <c r="K30" s="34">
        <f t="shared" si="3"/>
        <v>0</v>
      </c>
      <c r="L30" s="79"/>
      <c r="M30" s="34">
        <f t="shared" si="4"/>
        <v>0</v>
      </c>
      <c r="N30" s="79"/>
      <c r="O30" s="34">
        <f t="shared" si="5"/>
        <v>0</v>
      </c>
      <c r="P30" s="79"/>
      <c r="Q30" s="34">
        <f t="shared" si="6"/>
        <v>0</v>
      </c>
      <c r="R30" s="79"/>
      <c r="S30" s="34">
        <f t="shared" si="7"/>
        <v>0</v>
      </c>
      <c r="T30" s="79"/>
      <c r="U30" s="34">
        <f t="shared" si="8"/>
        <v>0</v>
      </c>
      <c r="V30" s="79"/>
      <c r="W30" s="34">
        <f t="shared" si="9"/>
        <v>0</v>
      </c>
      <c r="X30" s="79"/>
      <c r="Y30" s="34">
        <f t="shared" si="10"/>
        <v>0</v>
      </c>
      <c r="Z30" s="79"/>
      <c r="AA30" s="34">
        <f t="shared" si="11"/>
        <v>0</v>
      </c>
      <c r="AB30" s="7"/>
    </row>
    <row r="31" spans="1:28" ht="18.75" x14ac:dyDescent="0.3">
      <c r="B31" s="105" t="s">
        <v>108</v>
      </c>
      <c r="C31" s="106"/>
      <c r="D31" s="107"/>
      <c r="E31" s="108"/>
      <c r="F31" s="37">
        <f>SUM(F18:F30)</f>
        <v>59</v>
      </c>
      <c r="G31" s="35">
        <f>F31/$F$31</f>
        <v>1</v>
      </c>
      <c r="H31" s="36">
        <f>IF(H12&lt;$D$12,0,SUM(I18:I30)/100)</f>
        <v>0</v>
      </c>
      <c r="J31" s="36">
        <f>IF(J12&lt;$D$12,0,SUM(K18:K30)/100)</f>
        <v>0</v>
      </c>
      <c r="L31" s="36">
        <f>IF(L12&lt;$D$12,0,SUM(M18:M30)/100)</f>
        <v>0</v>
      </c>
      <c r="N31" s="36">
        <f>IF(N12&lt;$D$12,0,SUM(O18:O30)/100)</f>
        <v>0</v>
      </c>
      <c r="P31" s="36">
        <f>IF(P12&lt;$D$12,0,SUM(Q18:Q30)/100)</f>
        <v>0</v>
      </c>
      <c r="R31" s="36">
        <f>IF(R12&lt;$D$12,0,SUM(S18:S30)/100)</f>
        <v>0</v>
      </c>
      <c r="T31" s="36">
        <f>IF(T12&lt;$D$12,0,SUM(U18:U30)/100)</f>
        <v>0</v>
      </c>
      <c r="V31" s="36">
        <f>IF(V12&lt;$D$12,0,SUM(W18:W30)/100)</f>
        <v>0</v>
      </c>
      <c r="X31" s="36">
        <f>IF(X12&lt;$D$12,0,SUM(Y18:Y30)/100)</f>
        <v>0</v>
      </c>
      <c r="Z31" s="36">
        <f>IF(Z12&lt;$D$12,0,SUM(AA18:AA30)/100)</f>
        <v>0</v>
      </c>
    </row>
    <row r="32" spans="1:28" ht="26.25" customHeight="1" x14ac:dyDescent="0.2">
      <c r="B32" s="52"/>
      <c r="C32" s="53"/>
      <c r="D32" s="57"/>
      <c r="E32" s="58"/>
      <c r="F32" s="62"/>
      <c r="G32" s="62"/>
      <c r="H32" s="97" t="str">
        <f>H15</f>
        <v>Tender 1</v>
      </c>
      <c r="I32" s="98"/>
      <c r="J32" s="97" t="str">
        <f t="shared" ref="J32:Z32" si="12">J15</f>
        <v>Tender 2</v>
      </c>
      <c r="K32" s="98"/>
      <c r="L32" s="97" t="str">
        <f t="shared" si="12"/>
        <v>Tender 3</v>
      </c>
      <c r="M32" s="98"/>
      <c r="N32" s="97" t="str">
        <f t="shared" si="12"/>
        <v>Tender 4</v>
      </c>
      <c r="O32" s="98"/>
      <c r="P32" s="97" t="str">
        <f t="shared" si="12"/>
        <v>Tender 5</v>
      </c>
      <c r="Q32" s="98"/>
      <c r="R32" s="97" t="str">
        <f t="shared" si="12"/>
        <v>Tender 6</v>
      </c>
      <c r="S32" s="98"/>
      <c r="T32" s="97" t="str">
        <f t="shared" si="12"/>
        <v>Tender 7</v>
      </c>
      <c r="U32" s="98"/>
      <c r="V32" s="97" t="str">
        <f t="shared" si="12"/>
        <v>Tender 8</v>
      </c>
      <c r="W32" s="98"/>
      <c r="X32" s="97" t="str">
        <f t="shared" si="12"/>
        <v>Tender 9</v>
      </c>
      <c r="Y32" s="98"/>
      <c r="Z32" s="97" t="str">
        <f t="shared" si="12"/>
        <v>Tender 10</v>
      </c>
      <c r="AA32" s="98"/>
    </row>
    <row r="35" spans="2:28" x14ac:dyDescent="0.2">
      <c r="C35" s="1" t="s">
        <v>2</v>
      </c>
      <c r="D35" s="1"/>
      <c r="E35" s="1"/>
    </row>
    <row r="36" spans="2:28" ht="12.75" customHeight="1" thickBot="1" x14ac:dyDescent="0.25">
      <c r="B36" s="4">
        <v>1</v>
      </c>
      <c r="C36" s="89"/>
      <c r="D36" s="90"/>
      <c r="E36" s="90"/>
      <c r="F36" s="91"/>
      <c r="G36" s="91"/>
      <c r="H36" s="91"/>
      <c r="I36" s="91"/>
      <c r="J36" s="91"/>
      <c r="K36" s="91"/>
      <c r="L36" s="91"/>
      <c r="M36" s="91"/>
      <c r="N36" s="91"/>
      <c r="O36" s="91"/>
      <c r="P36" s="91"/>
      <c r="Q36" s="91"/>
      <c r="R36" s="91"/>
      <c r="S36" s="91"/>
      <c r="T36" s="91"/>
      <c r="U36" s="91"/>
      <c r="V36" s="91"/>
      <c r="W36" s="91"/>
      <c r="X36" s="91"/>
      <c r="Y36" s="91"/>
      <c r="Z36" s="91"/>
      <c r="AA36" s="91"/>
      <c r="AB36" s="92"/>
    </row>
    <row r="37" spans="2:28" ht="12.75" customHeight="1" thickBot="1" x14ac:dyDescent="0.25">
      <c r="B37" s="5">
        <v>2</v>
      </c>
      <c r="C37" s="89"/>
      <c r="D37" s="90"/>
      <c r="E37" s="90"/>
      <c r="F37" s="91"/>
      <c r="G37" s="91"/>
      <c r="H37" s="91"/>
      <c r="I37" s="91"/>
      <c r="J37" s="91"/>
      <c r="K37" s="91"/>
      <c r="L37" s="91"/>
      <c r="M37" s="91"/>
      <c r="N37" s="91"/>
      <c r="O37" s="91"/>
      <c r="P37" s="91"/>
      <c r="Q37" s="91"/>
      <c r="R37" s="91"/>
      <c r="S37" s="91"/>
      <c r="T37" s="91"/>
      <c r="U37" s="91"/>
      <c r="V37" s="91"/>
      <c r="W37" s="91"/>
      <c r="X37" s="91"/>
      <c r="Y37" s="91"/>
      <c r="Z37" s="91"/>
      <c r="AA37" s="91"/>
      <c r="AB37" s="92"/>
    </row>
    <row r="38" spans="2:28" ht="12.75" customHeight="1" thickBot="1" x14ac:dyDescent="0.25">
      <c r="B38" s="5">
        <v>3</v>
      </c>
      <c r="C38" s="89"/>
      <c r="D38" s="90"/>
      <c r="E38" s="90"/>
      <c r="F38" s="91"/>
      <c r="G38" s="91"/>
      <c r="H38" s="91"/>
      <c r="I38" s="91"/>
      <c r="J38" s="91"/>
      <c r="K38" s="91"/>
      <c r="L38" s="91"/>
      <c r="M38" s="91"/>
      <c r="N38" s="91"/>
      <c r="O38" s="91"/>
      <c r="P38" s="91"/>
      <c r="Q38" s="91"/>
      <c r="R38" s="91"/>
      <c r="S38" s="91"/>
      <c r="T38" s="91"/>
      <c r="U38" s="91"/>
      <c r="V38" s="91"/>
      <c r="W38" s="91"/>
      <c r="X38" s="91"/>
      <c r="Y38" s="91"/>
      <c r="Z38" s="91"/>
      <c r="AA38" s="91"/>
      <c r="AB38" s="92"/>
    </row>
    <row r="39" spans="2:28" ht="12.75" customHeight="1" thickBot="1" x14ac:dyDescent="0.25">
      <c r="B39" s="5">
        <v>4</v>
      </c>
      <c r="C39" s="89"/>
      <c r="D39" s="90"/>
      <c r="E39" s="90"/>
      <c r="F39" s="91"/>
      <c r="G39" s="91"/>
      <c r="H39" s="91"/>
      <c r="I39" s="91"/>
      <c r="J39" s="91"/>
      <c r="K39" s="91"/>
      <c r="L39" s="91"/>
      <c r="M39" s="91"/>
      <c r="N39" s="91"/>
      <c r="O39" s="91"/>
      <c r="P39" s="91"/>
      <c r="Q39" s="91"/>
      <c r="R39" s="91"/>
      <c r="S39" s="91"/>
      <c r="T39" s="91"/>
      <c r="U39" s="91"/>
      <c r="V39" s="91"/>
      <c r="W39" s="91"/>
      <c r="X39" s="91"/>
      <c r="Y39" s="91"/>
      <c r="Z39" s="91"/>
      <c r="AA39" s="91"/>
      <c r="AB39" s="92"/>
    </row>
    <row r="40" spans="2:28" ht="12.75" customHeight="1" thickBot="1" x14ac:dyDescent="0.25">
      <c r="B40" s="5">
        <v>5</v>
      </c>
      <c r="C40" s="89"/>
      <c r="D40" s="90"/>
      <c r="E40" s="90"/>
      <c r="F40" s="91"/>
      <c r="G40" s="91"/>
      <c r="H40" s="91"/>
      <c r="I40" s="91"/>
      <c r="J40" s="91"/>
      <c r="K40" s="91"/>
      <c r="L40" s="91"/>
      <c r="M40" s="91"/>
      <c r="N40" s="91"/>
      <c r="O40" s="91"/>
      <c r="P40" s="91"/>
      <c r="Q40" s="91"/>
      <c r="R40" s="91"/>
      <c r="S40" s="91"/>
      <c r="T40" s="91"/>
      <c r="U40" s="91"/>
      <c r="V40" s="91"/>
      <c r="W40" s="91"/>
      <c r="X40" s="91"/>
      <c r="Y40" s="91"/>
      <c r="Z40" s="91"/>
      <c r="AA40" s="91"/>
      <c r="AB40" s="92"/>
    </row>
    <row r="41" spans="2:28" ht="13.5" thickBot="1" x14ac:dyDescent="0.25">
      <c r="B41" s="5">
        <v>6</v>
      </c>
      <c r="C41" s="89"/>
      <c r="D41" s="90"/>
      <c r="E41" s="90"/>
      <c r="F41" s="91"/>
      <c r="G41" s="91"/>
      <c r="H41" s="91"/>
      <c r="I41" s="91"/>
      <c r="J41" s="91"/>
      <c r="K41" s="91"/>
      <c r="L41" s="91"/>
      <c r="M41" s="91"/>
      <c r="N41" s="91"/>
      <c r="O41" s="91"/>
      <c r="P41" s="91"/>
      <c r="Q41" s="91"/>
      <c r="R41" s="91"/>
      <c r="S41" s="91"/>
      <c r="T41" s="91"/>
      <c r="U41" s="91"/>
      <c r="V41" s="91"/>
      <c r="W41" s="91"/>
      <c r="X41" s="91"/>
      <c r="Y41" s="91"/>
      <c r="Z41" s="91"/>
      <c r="AA41" s="91"/>
      <c r="AB41" s="92"/>
    </row>
    <row r="42" spans="2:28" ht="12.75" customHeight="1" thickBot="1" x14ac:dyDescent="0.25">
      <c r="B42" s="5">
        <v>7</v>
      </c>
      <c r="C42" s="89"/>
      <c r="D42" s="90"/>
      <c r="E42" s="90"/>
      <c r="F42" s="91"/>
      <c r="G42" s="91"/>
      <c r="H42" s="91"/>
      <c r="I42" s="91"/>
      <c r="J42" s="91"/>
      <c r="K42" s="91"/>
      <c r="L42" s="91"/>
      <c r="M42" s="91"/>
      <c r="N42" s="91"/>
      <c r="O42" s="91"/>
      <c r="P42" s="91"/>
      <c r="Q42" s="91"/>
      <c r="R42" s="91"/>
      <c r="S42" s="91"/>
      <c r="T42" s="91"/>
      <c r="U42" s="91"/>
      <c r="V42" s="91"/>
      <c r="W42" s="91"/>
      <c r="X42" s="91"/>
      <c r="Y42" s="91"/>
      <c r="Z42" s="91"/>
      <c r="AA42" s="91"/>
      <c r="AB42" s="92"/>
    </row>
    <row r="43" spans="2:28" ht="13.5" thickBot="1" x14ac:dyDescent="0.25">
      <c r="B43" s="5">
        <v>8</v>
      </c>
      <c r="C43" s="89"/>
      <c r="D43" s="90"/>
      <c r="E43" s="90"/>
      <c r="F43" s="91"/>
      <c r="G43" s="91"/>
      <c r="H43" s="91"/>
      <c r="I43" s="91"/>
      <c r="J43" s="91"/>
      <c r="K43" s="91"/>
      <c r="L43" s="91"/>
      <c r="M43" s="91"/>
      <c r="N43" s="91"/>
      <c r="O43" s="91"/>
      <c r="P43" s="91"/>
      <c r="Q43" s="91"/>
      <c r="R43" s="91"/>
      <c r="S43" s="91"/>
      <c r="T43" s="91"/>
      <c r="U43" s="91"/>
      <c r="V43" s="91"/>
      <c r="W43" s="91"/>
      <c r="X43" s="91"/>
      <c r="Y43" s="91"/>
      <c r="Z43" s="91"/>
      <c r="AA43" s="91"/>
      <c r="AB43" s="92"/>
    </row>
    <row r="44" spans="2:28" ht="12.75" customHeight="1" thickBot="1" x14ac:dyDescent="0.25">
      <c r="B44" s="5">
        <v>9</v>
      </c>
      <c r="C44" s="89"/>
      <c r="D44" s="90"/>
      <c r="E44" s="90"/>
      <c r="F44" s="91"/>
      <c r="G44" s="91"/>
      <c r="H44" s="91"/>
      <c r="I44" s="91"/>
      <c r="J44" s="91"/>
      <c r="K44" s="91"/>
      <c r="L44" s="91"/>
      <c r="M44" s="91"/>
      <c r="N44" s="91"/>
      <c r="O44" s="91"/>
      <c r="P44" s="91"/>
      <c r="Q44" s="91"/>
      <c r="R44" s="91"/>
      <c r="S44" s="91"/>
      <c r="T44" s="91"/>
      <c r="U44" s="91"/>
      <c r="V44" s="91"/>
      <c r="W44" s="91"/>
      <c r="X44" s="91"/>
      <c r="Y44" s="91"/>
      <c r="Z44" s="91"/>
      <c r="AA44" s="91"/>
      <c r="AB44" s="92"/>
    </row>
    <row r="45" spans="2:28" ht="12.75" customHeight="1" thickBot="1" x14ac:dyDescent="0.25">
      <c r="B45" s="5">
        <v>10</v>
      </c>
      <c r="C45" s="89"/>
      <c r="D45" s="90"/>
      <c r="E45" s="90"/>
      <c r="F45" s="91"/>
      <c r="G45" s="91"/>
      <c r="H45" s="91"/>
      <c r="I45" s="91"/>
      <c r="J45" s="91"/>
      <c r="K45" s="91"/>
      <c r="L45" s="91"/>
      <c r="M45" s="91"/>
      <c r="N45" s="91"/>
      <c r="O45" s="91"/>
      <c r="P45" s="91"/>
      <c r="Q45" s="91"/>
      <c r="R45" s="91"/>
      <c r="S45" s="91"/>
      <c r="T45" s="91"/>
      <c r="U45" s="91"/>
      <c r="V45" s="91"/>
      <c r="W45" s="91"/>
      <c r="X45" s="91"/>
      <c r="Y45" s="91"/>
      <c r="Z45" s="91"/>
      <c r="AA45" s="91"/>
      <c r="AB45" s="92"/>
    </row>
    <row r="46" spans="2:28" ht="13.5" thickBot="1" x14ac:dyDescent="0.25">
      <c r="B46" s="5">
        <v>11</v>
      </c>
      <c r="C46" s="89"/>
      <c r="D46" s="90"/>
      <c r="E46" s="90"/>
      <c r="F46" s="91"/>
      <c r="G46" s="91"/>
      <c r="H46" s="91"/>
      <c r="I46" s="91"/>
      <c r="J46" s="91"/>
      <c r="K46" s="91"/>
      <c r="L46" s="91"/>
      <c r="M46" s="91"/>
      <c r="N46" s="91"/>
      <c r="O46" s="91"/>
      <c r="P46" s="91"/>
      <c r="Q46" s="91"/>
      <c r="R46" s="91"/>
      <c r="S46" s="91"/>
      <c r="T46" s="91"/>
      <c r="U46" s="91"/>
      <c r="V46" s="91"/>
      <c r="W46" s="91"/>
      <c r="X46" s="91"/>
      <c r="Y46" s="91"/>
      <c r="Z46" s="91"/>
      <c r="AA46" s="91"/>
      <c r="AB46" s="92"/>
    </row>
    <row r="47" spans="2:28" ht="12.75" customHeight="1" thickBot="1" x14ac:dyDescent="0.25">
      <c r="B47" s="5">
        <v>12</v>
      </c>
      <c r="C47" s="89"/>
      <c r="D47" s="90"/>
      <c r="E47" s="90"/>
      <c r="F47" s="91"/>
      <c r="G47" s="91"/>
      <c r="H47" s="91"/>
      <c r="I47" s="91"/>
      <c r="J47" s="91"/>
      <c r="K47" s="91"/>
      <c r="L47" s="91"/>
      <c r="M47" s="91"/>
      <c r="N47" s="91"/>
      <c r="O47" s="91"/>
      <c r="P47" s="91"/>
      <c r="Q47" s="91"/>
      <c r="R47" s="91"/>
      <c r="S47" s="91"/>
      <c r="T47" s="91"/>
      <c r="U47" s="91"/>
      <c r="V47" s="91"/>
      <c r="W47" s="91"/>
      <c r="X47" s="91"/>
      <c r="Y47" s="91"/>
      <c r="Z47" s="91"/>
      <c r="AA47" s="91"/>
      <c r="AB47" s="92"/>
    </row>
    <row r="48" spans="2:28" ht="12.75" customHeight="1" thickBot="1" x14ac:dyDescent="0.25">
      <c r="B48" s="5">
        <v>13</v>
      </c>
      <c r="C48" s="89"/>
      <c r="D48" s="90"/>
      <c r="E48" s="90"/>
      <c r="F48" s="91"/>
      <c r="G48" s="91"/>
      <c r="H48" s="91"/>
      <c r="I48" s="91"/>
      <c r="J48" s="91"/>
      <c r="K48" s="91"/>
      <c r="L48" s="91"/>
      <c r="M48" s="91"/>
      <c r="N48" s="91"/>
      <c r="O48" s="91"/>
      <c r="P48" s="91"/>
      <c r="Q48" s="91"/>
      <c r="R48" s="91"/>
      <c r="S48" s="91"/>
      <c r="T48" s="91"/>
      <c r="U48" s="91"/>
      <c r="V48" s="91"/>
      <c r="W48" s="91"/>
      <c r="X48" s="91"/>
      <c r="Y48" s="91"/>
      <c r="Z48" s="91"/>
      <c r="AA48" s="91"/>
      <c r="AB48" s="92"/>
    </row>
    <row r="49" spans="1:28" ht="12.75" customHeight="1" thickBot="1" x14ac:dyDescent="0.25">
      <c r="B49" s="5">
        <v>14</v>
      </c>
      <c r="C49" s="89"/>
      <c r="D49" s="90"/>
      <c r="E49" s="90"/>
      <c r="F49" s="91"/>
      <c r="G49" s="91"/>
      <c r="H49" s="91"/>
      <c r="I49" s="91"/>
      <c r="J49" s="91"/>
      <c r="K49" s="91"/>
      <c r="L49" s="91"/>
      <c r="M49" s="91"/>
      <c r="N49" s="91"/>
      <c r="O49" s="91"/>
      <c r="P49" s="91"/>
      <c r="Q49" s="91"/>
      <c r="R49" s="91"/>
      <c r="S49" s="91"/>
      <c r="T49" s="91"/>
      <c r="U49" s="91"/>
      <c r="V49" s="91"/>
      <c r="W49" s="91"/>
      <c r="X49" s="91"/>
      <c r="Y49" s="91"/>
      <c r="Z49" s="91"/>
      <c r="AA49" s="91"/>
      <c r="AB49" s="92"/>
    </row>
    <row r="50" spans="1:28" ht="12.75" customHeight="1" thickBot="1" x14ac:dyDescent="0.25">
      <c r="B50" s="5">
        <v>15</v>
      </c>
      <c r="C50" s="89"/>
      <c r="D50" s="90"/>
      <c r="E50" s="90"/>
      <c r="F50" s="91"/>
      <c r="G50" s="91"/>
      <c r="H50" s="91"/>
      <c r="I50" s="91"/>
      <c r="J50" s="91"/>
      <c r="K50" s="91"/>
      <c r="L50" s="91"/>
      <c r="M50" s="91"/>
      <c r="N50" s="91"/>
      <c r="O50" s="91"/>
      <c r="P50" s="91"/>
      <c r="Q50" s="91"/>
      <c r="R50" s="91"/>
      <c r="S50" s="91"/>
      <c r="T50" s="91"/>
      <c r="U50" s="91"/>
      <c r="V50" s="91"/>
      <c r="W50" s="91"/>
      <c r="X50" s="91"/>
      <c r="Y50" s="91"/>
      <c r="Z50" s="91"/>
      <c r="AA50" s="91"/>
      <c r="AB50" s="92"/>
    </row>
    <row r="51" spans="1:28" ht="13.5" thickBot="1" x14ac:dyDescent="0.25">
      <c r="A51" s="29"/>
      <c r="B51" s="5">
        <v>16</v>
      </c>
      <c r="C51" s="89"/>
      <c r="D51" s="90"/>
      <c r="E51" s="90"/>
      <c r="F51" s="91"/>
      <c r="G51" s="91"/>
      <c r="H51" s="91"/>
      <c r="I51" s="91"/>
      <c r="J51" s="91"/>
      <c r="K51" s="91"/>
      <c r="L51" s="91"/>
      <c r="M51" s="91"/>
      <c r="N51" s="91"/>
      <c r="O51" s="91"/>
      <c r="P51" s="91"/>
      <c r="Q51" s="91"/>
      <c r="R51" s="91"/>
      <c r="S51" s="91"/>
      <c r="T51" s="91"/>
      <c r="U51" s="91"/>
      <c r="V51" s="91"/>
      <c r="W51" s="91"/>
      <c r="X51" s="91"/>
      <c r="Y51" s="91"/>
      <c r="Z51" s="91"/>
      <c r="AA51" s="91"/>
      <c r="AB51" s="92"/>
    </row>
    <row r="52" spans="1:28" ht="13.5" thickBot="1" x14ac:dyDescent="0.25">
      <c r="B52" s="5">
        <v>17</v>
      </c>
      <c r="C52" s="89"/>
      <c r="D52" s="90"/>
      <c r="E52" s="90"/>
      <c r="F52" s="91"/>
      <c r="G52" s="91"/>
      <c r="H52" s="91"/>
      <c r="I52" s="91"/>
      <c r="J52" s="91"/>
      <c r="K52" s="91"/>
      <c r="L52" s="91"/>
      <c r="M52" s="91"/>
      <c r="N52" s="91"/>
      <c r="O52" s="91"/>
      <c r="P52" s="91"/>
      <c r="Q52" s="91"/>
      <c r="R52" s="91"/>
      <c r="S52" s="91"/>
      <c r="T52" s="91"/>
      <c r="U52" s="91"/>
      <c r="V52" s="91"/>
      <c r="W52" s="91"/>
      <c r="X52" s="91"/>
      <c r="Y52" s="91"/>
      <c r="Z52" s="91"/>
      <c r="AA52" s="91"/>
      <c r="AB52" s="92"/>
    </row>
    <row r="53" spans="1:28" ht="13.5" thickBot="1" x14ac:dyDescent="0.25">
      <c r="B53" s="5">
        <v>18</v>
      </c>
      <c r="C53" s="89"/>
      <c r="D53" s="90"/>
      <c r="E53" s="90"/>
      <c r="F53" s="91"/>
      <c r="G53" s="91"/>
      <c r="H53" s="91"/>
      <c r="I53" s="91"/>
      <c r="J53" s="91"/>
      <c r="K53" s="91"/>
      <c r="L53" s="91"/>
      <c r="M53" s="91"/>
      <c r="N53" s="91"/>
      <c r="O53" s="91"/>
      <c r="P53" s="91"/>
      <c r="Q53" s="91"/>
      <c r="R53" s="91"/>
      <c r="S53" s="91"/>
      <c r="T53" s="91"/>
      <c r="U53" s="91"/>
      <c r="V53" s="91"/>
      <c r="W53" s="91"/>
      <c r="X53" s="91"/>
      <c r="Y53" s="91"/>
      <c r="Z53" s="91"/>
      <c r="AA53" s="91"/>
      <c r="AB53" s="92"/>
    </row>
    <row r="54" spans="1:28" ht="13.5" thickBot="1" x14ac:dyDescent="0.25">
      <c r="B54" s="5">
        <v>19</v>
      </c>
      <c r="C54" s="89"/>
      <c r="D54" s="90"/>
      <c r="E54" s="90"/>
      <c r="F54" s="91"/>
      <c r="G54" s="91"/>
      <c r="H54" s="91"/>
      <c r="I54" s="91"/>
      <c r="J54" s="91"/>
      <c r="K54" s="91"/>
      <c r="L54" s="91"/>
      <c r="M54" s="91"/>
      <c r="N54" s="91"/>
      <c r="O54" s="91"/>
      <c r="P54" s="91"/>
      <c r="Q54" s="91"/>
      <c r="R54" s="91"/>
      <c r="S54" s="91"/>
      <c r="T54" s="91"/>
      <c r="U54" s="91"/>
      <c r="V54" s="91"/>
      <c r="W54" s="91"/>
      <c r="X54" s="91"/>
      <c r="Y54" s="91"/>
      <c r="Z54" s="91"/>
      <c r="AA54" s="91"/>
      <c r="AB54" s="92"/>
    </row>
    <row r="55" spans="1:28" ht="13.5" thickBot="1" x14ac:dyDescent="0.25">
      <c r="B55" s="6">
        <v>20</v>
      </c>
      <c r="C55" s="122"/>
      <c r="D55" s="123"/>
      <c r="E55" s="123"/>
      <c r="F55" s="124"/>
      <c r="G55" s="124"/>
      <c r="H55" s="124"/>
      <c r="I55" s="124"/>
      <c r="J55" s="124"/>
      <c r="K55" s="124"/>
      <c r="L55" s="124"/>
      <c r="M55" s="124"/>
      <c r="N55" s="124"/>
      <c r="O55" s="124"/>
      <c r="P55" s="124"/>
      <c r="Q55" s="124"/>
      <c r="R55" s="124"/>
      <c r="S55" s="124"/>
      <c r="T55" s="124"/>
      <c r="U55" s="124"/>
      <c r="V55" s="124"/>
      <c r="W55" s="124"/>
      <c r="X55" s="124"/>
      <c r="Y55" s="124"/>
      <c r="Z55" s="124"/>
      <c r="AA55" s="124"/>
      <c r="AB55" s="125"/>
    </row>
    <row r="56" spans="1:28" x14ac:dyDescent="0.2">
      <c r="A56" s="29"/>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row>
    <row r="57" spans="1:28" x14ac:dyDescent="0.2">
      <c r="A57" s="29"/>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row>
    <row r="58" spans="1:28" x14ac:dyDescent="0.2">
      <c r="A58" s="29"/>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row>
    <row r="59" spans="1:28" x14ac:dyDescent="0.2">
      <c r="A59" s="29"/>
      <c r="B59" s="29"/>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row>
    <row r="60" spans="1:28" x14ac:dyDescent="0.2">
      <c r="A60" s="29"/>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row>
    <row r="61" spans="1:28" x14ac:dyDescent="0.2">
      <c r="A61" s="29"/>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row>
    <row r="62" spans="1:28" s="29" customFormat="1" x14ac:dyDescent="0.2"/>
    <row r="63" spans="1:28" s="29" customFormat="1" x14ac:dyDescent="0.2"/>
  </sheetData>
  <mergeCells count="127">
    <mergeCell ref="T6:U6"/>
    <mergeCell ref="V6:W6"/>
    <mergeCell ref="X6:Y6"/>
    <mergeCell ref="Z6:AA6"/>
    <mergeCell ref="H7:I7"/>
    <mergeCell ref="J7:K7"/>
    <mergeCell ref="L7:M7"/>
    <mergeCell ref="N7:O7"/>
    <mergeCell ref="P7:Q7"/>
    <mergeCell ref="R7:S7"/>
    <mergeCell ref="H6:I6"/>
    <mergeCell ref="J6:K6"/>
    <mergeCell ref="L6:M6"/>
    <mergeCell ref="N6:O6"/>
    <mergeCell ref="P6:Q6"/>
    <mergeCell ref="R6:S6"/>
    <mergeCell ref="T7:U7"/>
    <mergeCell ref="V7:W7"/>
    <mergeCell ref="X7:Y7"/>
    <mergeCell ref="Z7:AA7"/>
    <mergeCell ref="Z8:AA8"/>
    <mergeCell ref="H9:I9"/>
    <mergeCell ref="J9:K9"/>
    <mergeCell ref="L9:M9"/>
    <mergeCell ref="N9:O9"/>
    <mergeCell ref="P9:Q9"/>
    <mergeCell ref="R9:S9"/>
    <mergeCell ref="T9:U9"/>
    <mergeCell ref="V9:W9"/>
    <mergeCell ref="X9:Y9"/>
    <mergeCell ref="Z9:AA9"/>
    <mergeCell ref="H8:I8"/>
    <mergeCell ref="J8:K8"/>
    <mergeCell ref="L8:M8"/>
    <mergeCell ref="N8:O8"/>
    <mergeCell ref="P8:Q8"/>
    <mergeCell ref="R8:S8"/>
    <mergeCell ref="T8:U8"/>
    <mergeCell ref="V8:W8"/>
    <mergeCell ref="X8:Y8"/>
    <mergeCell ref="Z10:AA11"/>
    <mergeCell ref="H15:I15"/>
    <mergeCell ref="J15:K15"/>
    <mergeCell ref="L15:M15"/>
    <mergeCell ref="N15:O15"/>
    <mergeCell ref="P15:Q15"/>
    <mergeCell ref="R15:S15"/>
    <mergeCell ref="T15:U15"/>
    <mergeCell ref="V15:W15"/>
    <mergeCell ref="X15:Y15"/>
    <mergeCell ref="Z15:AA15"/>
    <mergeCell ref="H10:I11"/>
    <mergeCell ref="J10:K11"/>
    <mergeCell ref="L10:M11"/>
    <mergeCell ref="N10:O11"/>
    <mergeCell ref="P10:Q11"/>
    <mergeCell ref="R10:S11"/>
    <mergeCell ref="T10:U11"/>
    <mergeCell ref="V10:W11"/>
    <mergeCell ref="X10:Y11"/>
    <mergeCell ref="W16:W17"/>
    <mergeCell ref="X16:X17"/>
    <mergeCell ref="Y16:Y17"/>
    <mergeCell ref="Z16:Z17"/>
    <mergeCell ref="AA16:AA17"/>
    <mergeCell ref="Q16:Q17"/>
    <mergeCell ref="R16:R17"/>
    <mergeCell ref="S16:S17"/>
    <mergeCell ref="T16:T17"/>
    <mergeCell ref="U16:U17"/>
    <mergeCell ref="V16:V17"/>
    <mergeCell ref="K16:K17"/>
    <mergeCell ref="L16:L17"/>
    <mergeCell ref="M16:M17"/>
    <mergeCell ref="N16:N17"/>
    <mergeCell ref="O16:O17"/>
    <mergeCell ref="P16:P17"/>
    <mergeCell ref="B26:C26"/>
    <mergeCell ref="B27:C27"/>
    <mergeCell ref="B28:C28"/>
    <mergeCell ref="B16:C17"/>
    <mergeCell ref="F16:F17"/>
    <mergeCell ref="G16:G17"/>
    <mergeCell ref="H16:H17"/>
    <mergeCell ref="I16:I17"/>
    <mergeCell ref="J16:J17"/>
    <mergeCell ref="B18:C18"/>
    <mergeCell ref="B19:C19"/>
    <mergeCell ref="B20:C20"/>
    <mergeCell ref="B29:C29"/>
    <mergeCell ref="B30:C30"/>
    <mergeCell ref="B21:C21"/>
    <mergeCell ref="B22:C22"/>
    <mergeCell ref="B23:C23"/>
    <mergeCell ref="B24:C24"/>
    <mergeCell ref="B25:C25"/>
    <mergeCell ref="C36:AB36"/>
    <mergeCell ref="B31:E31"/>
    <mergeCell ref="C37:AB37"/>
    <mergeCell ref="C38:AB38"/>
    <mergeCell ref="C39:AB39"/>
    <mergeCell ref="C40:AB40"/>
    <mergeCell ref="C41:AB41"/>
    <mergeCell ref="P32:Q32"/>
    <mergeCell ref="R32:S32"/>
    <mergeCell ref="T32:U32"/>
    <mergeCell ref="V32:W32"/>
    <mergeCell ref="X32:Y32"/>
    <mergeCell ref="Z32:AA32"/>
    <mergeCell ref="H32:I32"/>
    <mergeCell ref="J32:K32"/>
    <mergeCell ref="L32:M32"/>
    <mergeCell ref="N32:O32"/>
    <mergeCell ref="C54:AB54"/>
    <mergeCell ref="C55:AB55"/>
    <mergeCell ref="C48:AB48"/>
    <mergeCell ref="C49:AB49"/>
    <mergeCell ref="C50:AB50"/>
    <mergeCell ref="C51:AB51"/>
    <mergeCell ref="C52:AB52"/>
    <mergeCell ref="C53:AB53"/>
    <mergeCell ref="C42:AB42"/>
    <mergeCell ref="C43:AB43"/>
    <mergeCell ref="C44:AB44"/>
    <mergeCell ref="C45:AB45"/>
    <mergeCell ref="C46:AB46"/>
    <mergeCell ref="C47:AB47"/>
  </mergeCells>
  <conditionalFormatting sqref="H10:H11">
    <cfRule type="cellIs" dxfId="175" priority="491" stopIfTrue="1" operator="equal">
      <formula>"NO"</formula>
    </cfRule>
    <cfRule type="cellIs" dxfId="174" priority="492" stopIfTrue="1" operator="equal">
      <formula>"YES"</formula>
    </cfRule>
  </conditionalFormatting>
  <conditionalFormatting sqref="H22">
    <cfRule type="expression" dxfId="173" priority="461" stopIfTrue="1">
      <formula>$H$10="NO"</formula>
    </cfRule>
    <cfRule type="expression" dxfId="172" priority="462" stopIfTrue="1">
      <formula>H22&gt;F22</formula>
    </cfRule>
  </conditionalFormatting>
  <conditionalFormatting sqref="J22">
    <cfRule type="expression" dxfId="171" priority="451" stopIfTrue="1">
      <formula>$J$10="NO"</formula>
    </cfRule>
    <cfRule type="expression" dxfId="170" priority="452" stopIfTrue="1">
      <formula>J22&gt;F22</formula>
    </cfRule>
  </conditionalFormatting>
  <conditionalFormatting sqref="H23">
    <cfRule type="expression" dxfId="169" priority="441" stopIfTrue="1">
      <formula>$H$10="NO"</formula>
    </cfRule>
    <cfRule type="expression" dxfId="168" priority="442" stopIfTrue="1">
      <formula>H23&gt;F23</formula>
    </cfRule>
  </conditionalFormatting>
  <conditionalFormatting sqref="J23">
    <cfRule type="expression" dxfId="167" priority="431" stopIfTrue="1">
      <formula>$J$10="NO"</formula>
    </cfRule>
    <cfRule type="expression" dxfId="166" priority="432" stopIfTrue="1">
      <formula>J23&gt;F23</formula>
    </cfRule>
  </conditionalFormatting>
  <conditionalFormatting sqref="H24">
    <cfRule type="expression" dxfId="165" priority="421" stopIfTrue="1">
      <formula>$H$10="NO"</formula>
    </cfRule>
    <cfRule type="expression" dxfId="164" priority="422" stopIfTrue="1">
      <formula>H24&gt;F24</formula>
    </cfRule>
  </conditionalFormatting>
  <conditionalFormatting sqref="J24">
    <cfRule type="expression" dxfId="163" priority="411" stopIfTrue="1">
      <formula>$J$10="NO"</formula>
    </cfRule>
    <cfRule type="expression" dxfId="162" priority="412" stopIfTrue="1">
      <formula>J24&gt;F24</formula>
    </cfRule>
  </conditionalFormatting>
  <conditionalFormatting sqref="H25">
    <cfRule type="expression" dxfId="161" priority="401" stopIfTrue="1">
      <formula>$H$10="NO"</formula>
    </cfRule>
    <cfRule type="expression" dxfId="160" priority="402" stopIfTrue="1">
      <formula>H25&gt;F25</formula>
    </cfRule>
  </conditionalFormatting>
  <conditionalFormatting sqref="J25">
    <cfRule type="expression" dxfId="159" priority="391" stopIfTrue="1">
      <formula>$J$10="NO"</formula>
    </cfRule>
    <cfRule type="expression" dxfId="158" priority="392" stopIfTrue="1">
      <formula>J25&gt;F25</formula>
    </cfRule>
  </conditionalFormatting>
  <conditionalFormatting sqref="H30">
    <cfRule type="expression" dxfId="157" priority="381" stopIfTrue="1">
      <formula>$H$10="NO"</formula>
    </cfRule>
    <cfRule type="expression" dxfId="156" priority="382" stopIfTrue="1">
      <formula>H30&gt;F30</formula>
    </cfRule>
  </conditionalFormatting>
  <conditionalFormatting sqref="J30">
    <cfRule type="expression" dxfId="155" priority="371" stopIfTrue="1">
      <formula>$J$10="NO"</formula>
    </cfRule>
    <cfRule type="expression" dxfId="154" priority="372" stopIfTrue="1">
      <formula>J30&gt;F30</formula>
    </cfRule>
  </conditionalFormatting>
  <conditionalFormatting sqref="H27">
    <cfRule type="expression" dxfId="153" priority="261" stopIfTrue="1">
      <formula>$H$10="NO"</formula>
    </cfRule>
    <cfRule type="expression" dxfId="152" priority="262" stopIfTrue="1">
      <formula>H27&gt;F27</formula>
    </cfRule>
  </conditionalFormatting>
  <conditionalFormatting sqref="J27">
    <cfRule type="expression" dxfId="151" priority="251" stopIfTrue="1">
      <formula>$J$10="NO"</formula>
    </cfRule>
    <cfRule type="expression" dxfId="150" priority="252" stopIfTrue="1">
      <formula>J27&gt;F27</formula>
    </cfRule>
  </conditionalFormatting>
  <conditionalFormatting sqref="H28">
    <cfRule type="expression" dxfId="149" priority="241" stopIfTrue="1">
      <formula>$H$10="NO"</formula>
    </cfRule>
    <cfRule type="expression" dxfId="148" priority="242" stopIfTrue="1">
      <formula>H28&gt;F28</formula>
    </cfRule>
  </conditionalFormatting>
  <conditionalFormatting sqref="J28">
    <cfRule type="expression" dxfId="147" priority="231" stopIfTrue="1">
      <formula>$J$10="NO"</formula>
    </cfRule>
    <cfRule type="expression" dxfId="146" priority="232" stopIfTrue="1">
      <formula>J28&gt;F28</formula>
    </cfRule>
  </conditionalFormatting>
  <conditionalFormatting sqref="J10:J11">
    <cfRule type="cellIs" dxfId="145" priority="187" stopIfTrue="1" operator="equal">
      <formula>"NO"</formula>
    </cfRule>
    <cfRule type="cellIs" dxfId="144" priority="188" stopIfTrue="1" operator="equal">
      <formula>"YES"</formula>
    </cfRule>
  </conditionalFormatting>
  <conditionalFormatting sqref="L10:L11">
    <cfRule type="cellIs" dxfId="143" priority="185" stopIfTrue="1" operator="equal">
      <formula>"NO"</formula>
    </cfRule>
    <cfRule type="cellIs" dxfId="142" priority="186" stopIfTrue="1" operator="equal">
      <formula>"YES"</formula>
    </cfRule>
  </conditionalFormatting>
  <conditionalFormatting sqref="N10:N11">
    <cfRule type="cellIs" dxfId="141" priority="183" stopIfTrue="1" operator="equal">
      <formula>"NO"</formula>
    </cfRule>
    <cfRule type="cellIs" dxfId="140" priority="184" stopIfTrue="1" operator="equal">
      <formula>"YES"</formula>
    </cfRule>
  </conditionalFormatting>
  <conditionalFormatting sqref="P10:P11">
    <cfRule type="cellIs" dxfId="139" priority="181" stopIfTrue="1" operator="equal">
      <formula>"NO"</formula>
    </cfRule>
    <cfRule type="cellIs" dxfId="138" priority="182" stopIfTrue="1" operator="equal">
      <formula>"YES"</formula>
    </cfRule>
  </conditionalFormatting>
  <conditionalFormatting sqref="R10:R11">
    <cfRule type="cellIs" dxfId="137" priority="179" stopIfTrue="1" operator="equal">
      <formula>"NO"</formula>
    </cfRule>
    <cfRule type="cellIs" dxfId="136" priority="180" stopIfTrue="1" operator="equal">
      <formula>"YES"</formula>
    </cfRule>
  </conditionalFormatting>
  <conditionalFormatting sqref="T10:T11">
    <cfRule type="cellIs" dxfId="135" priority="177" stopIfTrue="1" operator="equal">
      <formula>"NO"</formula>
    </cfRule>
    <cfRule type="cellIs" dxfId="134" priority="178" stopIfTrue="1" operator="equal">
      <formula>"YES"</formula>
    </cfRule>
  </conditionalFormatting>
  <conditionalFormatting sqref="V10:V11">
    <cfRule type="cellIs" dxfId="133" priority="175" stopIfTrue="1" operator="equal">
      <formula>"NO"</formula>
    </cfRule>
    <cfRule type="cellIs" dxfId="132" priority="176" stopIfTrue="1" operator="equal">
      <formula>"YES"</formula>
    </cfRule>
  </conditionalFormatting>
  <conditionalFormatting sqref="X10:X11">
    <cfRule type="cellIs" dxfId="131" priority="173" stopIfTrue="1" operator="equal">
      <formula>"NO"</formula>
    </cfRule>
    <cfRule type="cellIs" dxfId="130" priority="174" stopIfTrue="1" operator="equal">
      <formula>"YES"</formula>
    </cfRule>
  </conditionalFormatting>
  <conditionalFormatting sqref="Z10:Z11">
    <cfRule type="cellIs" dxfId="129" priority="171" stopIfTrue="1" operator="equal">
      <formula>"NO"</formula>
    </cfRule>
    <cfRule type="cellIs" dxfId="128" priority="172" stopIfTrue="1" operator="equal">
      <formula>"YES"</formula>
    </cfRule>
  </conditionalFormatting>
  <conditionalFormatting sqref="H31 J31 L31 N31 P31 R31 T31 V31 X31 Z31">
    <cfRule type="cellIs" dxfId="127" priority="567" stopIfTrue="1" operator="lessThan">
      <formula>$D$12</formula>
    </cfRule>
    <cfRule type="cellIs" dxfId="126" priority="568" stopIfTrue="1" operator="greaterThanOrEqual">
      <formula>$D$12</formula>
    </cfRule>
  </conditionalFormatting>
  <conditionalFormatting sqref="L18:L30 N18:N30 P18:P30 R18:R30 T18:T30 V18:V30 X18:X30 Z18:Z30 H18:H30">
    <cfRule type="expression" dxfId="125" priority="588" stopIfTrue="1">
      <formula>H18&gt;F18</formula>
    </cfRule>
  </conditionalFormatting>
  <conditionalFormatting sqref="J18:J30">
    <cfRule type="expression" dxfId="124" priority="677" stopIfTrue="1">
      <formula>$J$12&lt;$D$12</formula>
    </cfRule>
    <cfRule type="expression" dxfId="123" priority="678" stopIfTrue="1">
      <formula>J18&gt;F18</formula>
    </cfRule>
  </conditionalFormatting>
  <conditionalFormatting sqref="L22">
    <cfRule type="expression" dxfId="122" priority="167" stopIfTrue="1">
      <formula>$H$10="NO"</formula>
    </cfRule>
    <cfRule type="expression" dxfId="121" priority="168" stopIfTrue="1">
      <formula>L22&gt;J22</formula>
    </cfRule>
  </conditionalFormatting>
  <conditionalFormatting sqref="L23">
    <cfRule type="expression" dxfId="120" priority="165" stopIfTrue="1">
      <formula>$H$10="NO"</formula>
    </cfRule>
    <cfRule type="expression" dxfId="119" priority="166" stopIfTrue="1">
      <formula>L23&gt;J23</formula>
    </cfRule>
  </conditionalFormatting>
  <conditionalFormatting sqref="L24">
    <cfRule type="expression" dxfId="118" priority="163" stopIfTrue="1">
      <formula>$H$10="NO"</formula>
    </cfRule>
    <cfRule type="expression" dxfId="117" priority="164" stopIfTrue="1">
      <formula>L24&gt;J24</formula>
    </cfRule>
  </conditionalFormatting>
  <conditionalFormatting sqref="L25">
    <cfRule type="expression" dxfId="116" priority="161" stopIfTrue="1">
      <formula>$H$10="NO"</formula>
    </cfRule>
    <cfRule type="expression" dxfId="115" priority="162" stopIfTrue="1">
      <formula>L25&gt;J25</formula>
    </cfRule>
  </conditionalFormatting>
  <conditionalFormatting sqref="L30">
    <cfRule type="expression" dxfId="114" priority="159" stopIfTrue="1">
      <formula>$H$10="NO"</formula>
    </cfRule>
    <cfRule type="expression" dxfId="113" priority="160" stopIfTrue="1">
      <formula>L30&gt;J30</formula>
    </cfRule>
  </conditionalFormatting>
  <conditionalFormatting sqref="L27">
    <cfRule type="expression" dxfId="112" priority="155" stopIfTrue="1">
      <formula>$H$10="NO"</formula>
    </cfRule>
    <cfRule type="expression" dxfId="111" priority="156" stopIfTrue="1">
      <formula>L27&gt;J27</formula>
    </cfRule>
  </conditionalFormatting>
  <conditionalFormatting sqref="L28">
    <cfRule type="expression" dxfId="110" priority="153" stopIfTrue="1">
      <formula>$H$10="NO"</formula>
    </cfRule>
    <cfRule type="expression" dxfId="109" priority="154" stopIfTrue="1">
      <formula>L28&gt;J28</formula>
    </cfRule>
  </conditionalFormatting>
  <conditionalFormatting sqref="N22">
    <cfRule type="expression" dxfId="108" priority="147" stopIfTrue="1">
      <formula>$H$10="NO"</formula>
    </cfRule>
    <cfRule type="expression" dxfId="107" priority="148" stopIfTrue="1">
      <formula>N22&gt;L22</formula>
    </cfRule>
  </conditionalFormatting>
  <conditionalFormatting sqref="N23">
    <cfRule type="expression" dxfId="106" priority="145" stopIfTrue="1">
      <formula>$H$10="NO"</formula>
    </cfRule>
    <cfRule type="expression" dxfId="105" priority="146" stopIfTrue="1">
      <formula>N23&gt;L23</formula>
    </cfRule>
  </conditionalFormatting>
  <conditionalFormatting sqref="N24">
    <cfRule type="expression" dxfId="104" priority="143" stopIfTrue="1">
      <formula>$H$10="NO"</formula>
    </cfRule>
    <cfRule type="expression" dxfId="103" priority="144" stopIfTrue="1">
      <formula>N24&gt;L24</formula>
    </cfRule>
  </conditionalFormatting>
  <conditionalFormatting sqref="N25">
    <cfRule type="expression" dxfId="102" priority="141" stopIfTrue="1">
      <formula>$H$10="NO"</formula>
    </cfRule>
    <cfRule type="expression" dxfId="101" priority="142" stopIfTrue="1">
      <formula>N25&gt;L25</formula>
    </cfRule>
  </conditionalFormatting>
  <conditionalFormatting sqref="N30">
    <cfRule type="expression" dxfId="100" priority="139" stopIfTrue="1">
      <formula>$H$10="NO"</formula>
    </cfRule>
    <cfRule type="expression" dxfId="99" priority="140" stopIfTrue="1">
      <formula>N30&gt;L30</formula>
    </cfRule>
  </conditionalFormatting>
  <conditionalFormatting sqref="N27">
    <cfRule type="expression" dxfId="98" priority="135" stopIfTrue="1">
      <formula>$H$10="NO"</formula>
    </cfRule>
    <cfRule type="expression" dxfId="97" priority="136" stopIfTrue="1">
      <formula>N27&gt;L27</formula>
    </cfRule>
  </conditionalFormatting>
  <conditionalFormatting sqref="N28">
    <cfRule type="expression" dxfId="96" priority="133" stopIfTrue="1">
      <formula>$H$10="NO"</formula>
    </cfRule>
    <cfRule type="expression" dxfId="95" priority="134" stopIfTrue="1">
      <formula>N28&gt;L28</formula>
    </cfRule>
  </conditionalFormatting>
  <conditionalFormatting sqref="P22">
    <cfRule type="expression" dxfId="94" priority="127" stopIfTrue="1">
      <formula>$H$10="NO"</formula>
    </cfRule>
    <cfRule type="expression" dxfId="93" priority="128" stopIfTrue="1">
      <formula>P22&gt;N22</formula>
    </cfRule>
  </conditionalFormatting>
  <conditionalFormatting sqref="P23">
    <cfRule type="expression" dxfId="92" priority="125" stopIfTrue="1">
      <formula>$H$10="NO"</formula>
    </cfRule>
    <cfRule type="expression" dxfId="91" priority="126" stopIfTrue="1">
      <formula>P23&gt;N23</formula>
    </cfRule>
  </conditionalFormatting>
  <conditionalFormatting sqref="P24">
    <cfRule type="expression" dxfId="90" priority="123" stopIfTrue="1">
      <formula>$H$10="NO"</formula>
    </cfRule>
    <cfRule type="expression" dxfId="89" priority="124" stopIfTrue="1">
      <formula>P24&gt;N24</formula>
    </cfRule>
  </conditionalFormatting>
  <conditionalFormatting sqref="P25">
    <cfRule type="expression" dxfId="88" priority="121" stopIfTrue="1">
      <formula>$H$10="NO"</formula>
    </cfRule>
    <cfRule type="expression" dxfId="87" priority="122" stopIfTrue="1">
      <formula>P25&gt;N25</formula>
    </cfRule>
  </conditionalFormatting>
  <conditionalFormatting sqref="P30">
    <cfRule type="expression" dxfId="86" priority="119" stopIfTrue="1">
      <formula>$H$10="NO"</formula>
    </cfRule>
    <cfRule type="expression" dxfId="85" priority="120" stopIfTrue="1">
      <formula>P30&gt;N30</formula>
    </cfRule>
  </conditionalFormatting>
  <conditionalFormatting sqref="P27">
    <cfRule type="expression" dxfId="84" priority="115" stopIfTrue="1">
      <formula>$H$10="NO"</formula>
    </cfRule>
    <cfRule type="expression" dxfId="83" priority="116" stopIfTrue="1">
      <formula>P27&gt;N27</formula>
    </cfRule>
  </conditionalFormatting>
  <conditionalFormatting sqref="P28">
    <cfRule type="expression" dxfId="82" priority="113" stopIfTrue="1">
      <formula>$H$10="NO"</formula>
    </cfRule>
    <cfRule type="expression" dxfId="81" priority="114" stopIfTrue="1">
      <formula>P28&gt;N28</formula>
    </cfRule>
  </conditionalFormatting>
  <conditionalFormatting sqref="R22">
    <cfRule type="expression" dxfId="80" priority="107" stopIfTrue="1">
      <formula>$H$10="NO"</formula>
    </cfRule>
    <cfRule type="expression" dxfId="79" priority="108" stopIfTrue="1">
      <formula>R22&gt;P22</formula>
    </cfRule>
  </conditionalFormatting>
  <conditionalFormatting sqref="R23">
    <cfRule type="expression" dxfId="78" priority="105" stopIfTrue="1">
      <formula>$H$10="NO"</formula>
    </cfRule>
    <cfRule type="expression" dxfId="77" priority="106" stopIfTrue="1">
      <formula>R23&gt;P23</formula>
    </cfRule>
  </conditionalFormatting>
  <conditionalFormatting sqref="R24">
    <cfRule type="expression" dxfId="76" priority="103" stopIfTrue="1">
      <formula>$H$10="NO"</formula>
    </cfRule>
    <cfRule type="expression" dxfId="75" priority="104" stopIfTrue="1">
      <formula>R24&gt;P24</formula>
    </cfRule>
  </conditionalFormatting>
  <conditionalFormatting sqref="R25">
    <cfRule type="expression" dxfId="74" priority="101" stopIfTrue="1">
      <formula>$H$10="NO"</formula>
    </cfRule>
    <cfRule type="expression" dxfId="73" priority="102" stopIfTrue="1">
      <formula>R25&gt;P25</formula>
    </cfRule>
  </conditionalFormatting>
  <conditionalFormatting sqref="R30">
    <cfRule type="expression" dxfId="72" priority="99" stopIfTrue="1">
      <formula>$H$10="NO"</formula>
    </cfRule>
    <cfRule type="expression" dxfId="71" priority="100" stopIfTrue="1">
      <formula>R30&gt;P30</formula>
    </cfRule>
  </conditionalFormatting>
  <conditionalFormatting sqref="R27">
    <cfRule type="expression" dxfId="70" priority="95" stopIfTrue="1">
      <formula>$H$10="NO"</formula>
    </cfRule>
    <cfRule type="expression" dxfId="69" priority="96" stopIfTrue="1">
      <formula>R27&gt;P27</formula>
    </cfRule>
  </conditionalFormatting>
  <conditionalFormatting sqref="R28">
    <cfRule type="expression" dxfId="68" priority="93" stopIfTrue="1">
      <formula>$H$10="NO"</formula>
    </cfRule>
    <cfRule type="expression" dxfId="67" priority="94" stopIfTrue="1">
      <formula>R28&gt;P28</formula>
    </cfRule>
  </conditionalFormatting>
  <conditionalFormatting sqref="T22">
    <cfRule type="expression" dxfId="66" priority="87" stopIfTrue="1">
      <formula>$H$10="NO"</formula>
    </cfRule>
    <cfRule type="expression" dxfId="65" priority="88" stopIfTrue="1">
      <formula>T22&gt;R22</formula>
    </cfRule>
  </conditionalFormatting>
  <conditionalFormatting sqref="T23">
    <cfRule type="expression" dxfId="64" priority="85" stopIfTrue="1">
      <formula>$H$10="NO"</formula>
    </cfRule>
    <cfRule type="expression" dxfId="63" priority="86" stopIfTrue="1">
      <formula>T23&gt;R23</formula>
    </cfRule>
  </conditionalFormatting>
  <conditionalFormatting sqref="T24">
    <cfRule type="expression" dxfId="62" priority="83" stopIfTrue="1">
      <formula>$H$10="NO"</formula>
    </cfRule>
    <cfRule type="expression" dxfId="61" priority="84" stopIfTrue="1">
      <formula>T24&gt;R24</formula>
    </cfRule>
  </conditionalFormatting>
  <conditionalFormatting sqref="T25">
    <cfRule type="expression" dxfId="60" priority="81" stopIfTrue="1">
      <formula>$H$10="NO"</formula>
    </cfRule>
    <cfRule type="expression" dxfId="59" priority="82" stopIfTrue="1">
      <formula>T25&gt;R25</formula>
    </cfRule>
  </conditionalFormatting>
  <conditionalFormatting sqref="T30">
    <cfRule type="expression" dxfId="58" priority="79" stopIfTrue="1">
      <formula>$H$10="NO"</formula>
    </cfRule>
    <cfRule type="expression" dxfId="57" priority="80" stopIfTrue="1">
      <formula>T30&gt;R30</formula>
    </cfRule>
  </conditionalFormatting>
  <conditionalFormatting sqref="T27">
    <cfRule type="expression" dxfId="56" priority="75" stopIfTrue="1">
      <formula>$H$10="NO"</formula>
    </cfRule>
    <cfRule type="expression" dxfId="55" priority="76" stopIfTrue="1">
      <formula>T27&gt;R27</formula>
    </cfRule>
  </conditionalFormatting>
  <conditionalFormatting sqref="T28">
    <cfRule type="expression" dxfId="54" priority="73" stopIfTrue="1">
      <formula>$H$10="NO"</formula>
    </cfRule>
    <cfRule type="expression" dxfId="53" priority="74" stopIfTrue="1">
      <formula>T28&gt;R28</formula>
    </cfRule>
  </conditionalFormatting>
  <conditionalFormatting sqref="V22">
    <cfRule type="expression" dxfId="52" priority="67" stopIfTrue="1">
      <formula>$H$10="NO"</formula>
    </cfRule>
    <cfRule type="expression" dxfId="51" priority="68" stopIfTrue="1">
      <formula>V22&gt;T22</formula>
    </cfRule>
  </conditionalFormatting>
  <conditionalFormatting sqref="V23">
    <cfRule type="expression" dxfId="50" priority="65" stopIfTrue="1">
      <formula>$H$10="NO"</formula>
    </cfRule>
    <cfRule type="expression" dxfId="49" priority="66" stopIfTrue="1">
      <formula>V23&gt;T23</formula>
    </cfRule>
  </conditionalFormatting>
  <conditionalFormatting sqref="V24">
    <cfRule type="expression" dxfId="48" priority="63" stopIfTrue="1">
      <formula>$H$10="NO"</formula>
    </cfRule>
    <cfRule type="expression" dxfId="47" priority="64" stopIfTrue="1">
      <formula>V24&gt;T24</formula>
    </cfRule>
  </conditionalFormatting>
  <conditionalFormatting sqref="V25">
    <cfRule type="expression" dxfId="46" priority="61" stopIfTrue="1">
      <formula>$H$10="NO"</formula>
    </cfRule>
    <cfRule type="expression" dxfId="45" priority="62" stopIfTrue="1">
      <formula>V25&gt;T25</formula>
    </cfRule>
  </conditionalFormatting>
  <conditionalFormatting sqref="V30">
    <cfRule type="expression" dxfId="44" priority="59" stopIfTrue="1">
      <formula>$H$10="NO"</formula>
    </cfRule>
    <cfRule type="expression" dxfId="43" priority="60" stopIfTrue="1">
      <formula>V30&gt;T30</formula>
    </cfRule>
  </conditionalFormatting>
  <conditionalFormatting sqref="V27">
    <cfRule type="expression" dxfId="42" priority="55" stopIfTrue="1">
      <formula>$H$10="NO"</formula>
    </cfRule>
    <cfRule type="expression" dxfId="41" priority="56" stopIfTrue="1">
      <formula>V27&gt;T27</formula>
    </cfRule>
  </conditionalFormatting>
  <conditionalFormatting sqref="V28">
    <cfRule type="expression" dxfId="40" priority="53" stopIfTrue="1">
      <formula>$H$10="NO"</formula>
    </cfRule>
    <cfRule type="expression" dxfId="39" priority="54" stopIfTrue="1">
      <formula>V28&gt;T28</formula>
    </cfRule>
  </conditionalFormatting>
  <conditionalFormatting sqref="X22">
    <cfRule type="expression" dxfId="38" priority="47" stopIfTrue="1">
      <formula>$H$10="NO"</formula>
    </cfRule>
    <cfRule type="expression" dxfId="37" priority="48" stopIfTrue="1">
      <formula>X22&gt;V22</formula>
    </cfRule>
  </conditionalFormatting>
  <conditionalFormatting sqref="X23">
    <cfRule type="expression" dxfId="36" priority="45" stopIfTrue="1">
      <formula>$H$10="NO"</formula>
    </cfRule>
    <cfRule type="expression" dxfId="35" priority="46" stopIfTrue="1">
      <formula>X23&gt;V23</formula>
    </cfRule>
  </conditionalFormatting>
  <conditionalFormatting sqref="X24">
    <cfRule type="expression" dxfId="34" priority="43" stopIfTrue="1">
      <formula>$H$10="NO"</formula>
    </cfRule>
    <cfRule type="expression" dxfId="33" priority="44" stopIfTrue="1">
      <formula>X24&gt;V24</formula>
    </cfRule>
  </conditionalFormatting>
  <conditionalFormatting sqref="X25">
    <cfRule type="expression" dxfId="32" priority="41" stopIfTrue="1">
      <formula>$H$10="NO"</formula>
    </cfRule>
    <cfRule type="expression" dxfId="31" priority="42" stopIfTrue="1">
      <formula>X25&gt;V25</formula>
    </cfRule>
  </conditionalFormatting>
  <conditionalFormatting sqref="X30">
    <cfRule type="expression" dxfId="30" priority="39" stopIfTrue="1">
      <formula>$H$10="NO"</formula>
    </cfRule>
    <cfRule type="expression" dxfId="29" priority="40" stopIfTrue="1">
      <formula>X30&gt;V30</formula>
    </cfRule>
  </conditionalFormatting>
  <conditionalFormatting sqref="X27">
    <cfRule type="expression" dxfId="28" priority="35" stopIfTrue="1">
      <formula>$H$10="NO"</formula>
    </cfRule>
    <cfRule type="expression" dxfId="27" priority="36" stopIfTrue="1">
      <formula>X27&gt;V27</formula>
    </cfRule>
  </conditionalFormatting>
  <conditionalFormatting sqref="X28">
    <cfRule type="expression" dxfId="26" priority="33" stopIfTrue="1">
      <formula>$H$10="NO"</formula>
    </cfRule>
    <cfRule type="expression" dxfId="25" priority="34" stopIfTrue="1">
      <formula>X28&gt;V28</formula>
    </cfRule>
  </conditionalFormatting>
  <conditionalFormatting sqref="Z22">
    <cfRule type="expression" dxfId="24" priority="27" stopIfTrue="1">
      <formula>$H$10="NO"</formula>
    </cfRule>
    <cfRule type="expression" dxfId="23" priority="28" stopIfTrue="1">
      <formula>Z22&gt;X22</formula>
    </cfRule>
  </conditionalFormatting>
  <conditionalFormatting sqref="Z23">
    <cfRule type="expression" dxfId="22" priority="25" stopIfTrue="1">
      <formula>$H$10="NO"</formula>
    </cfRule>
    <cfRule type="expression" dxfId="21" priority="26" stopIfTrue="1">
      <formula>Z23&gt;X23</formula>
    </cfRule>
  </conditionalFormatting>
  <conditionalFormatting sqref="Z24">
    <cfRule type="expression" dxfId="20" priority="23" stopIfTrue="1">
      <formula>$H$10="NO"</formula>
    </cfRule>
    <cfRule type="expression" dxfId="19" priority="24" stopIfTrue="1">
      <formula>Z24&gt;X24</formula>
    </cfRule>
  </conditionalFormatting>
  <conditionalFormatting sqref="Z25">
    <cfRule type="expression" dxfId="18" priority="21" stopIfTrue="1">
      <formula>$H$10="NO"</formula>
    </cfRule>
    <cfRule type="expression" dxfId="17" priority="22" stopIfTrue="1">
      <formula>Z25&gt;X25</formula>
    </cfRule>
  </conditionalFormatting>
  <conditionalFormatting sqref="Z30">
    <cfRule type="expression" dxfId="16" priority="19" stopIfTrue="1">
      <formula>$H$10="NO"</formula>
    </cfRule>
    <cfRule type="expression" dxfId="15" priority="20" stopIfTrue="1">
      <formula>Z30&gt;X30</formula>
    </cfRule>
  </conditionalFormatting>
  <conditionalFormatting sqref="Z27">
    <cfRule type="expression" dxfId="14" priority="15" stopIfTrue="1">
      <formula>$H$10="NO"</formula>
    </cfRule>
    <cfRule type="expression" dxfId="13" priority="16" stopIfTrue="1">
      <formula>Z27&gt;X27</formula>
    </cfRule>
  </conditionalFormatting>
  <conditionalFormatting sqref="Z28">
    <cfRule type="expression" dxfId="12" priority="13" stopIfTrue="1">
      <formula>$H$10="NO"</formula>
    </cfRule>
    <cfRule type="expression" dxfId="11" priority="14" stopIfTrue="1">
      <formula>Z28&gt;X28</formula>
    </cfRule>
  </conditionalFormatting>
  <conditionalFormatting sqref="H18">
    <cfRule type="expression" dxfId="10" priority="10">
      <formula>$H$12&lt;$D$12</formula>
    </cfRule>
  </conditionalFormatting>
  <conditionalFormatting sqref="H19:H30">
    <cfRule type="expression" dxfId="9" priority="9">
      <formula>$H$12&lt;$D$12</formula>
    </cfRule>
  </conditionalFormatting>
  <conditionalFormatting sqref="L18:L30">
    <cfRule type="expression" dxfId="8" priority="8">
      <formula>$L$12&lt;$D$12</formula>
    </cfRule>
  </conditionalFormatting>
  <conditionalFormatting sqref="N18:N30">
    <cfRule type="expression" dxfId="7" priority="7">
      <formula>$N$12&lt;$D$12</formula>
    </cfRule>
  </conditionalFormatting>
  <conditionalFormatting sqref="P18:P30">
    <cfRule type="expression" dxfId="6" priority="6">
      <formula>$P$12&lt;$D$12</formula>
    </cfRule>
  </conditionalFormatting>
  <conditionalFormatting sqref="R18:R30">
    <cfRule type="expression" dxfId="5" priority="5">
      <formula>$R$12&lt;$D$12</formula>
    </cfRule>
  </conditionalFormatting>
  <conditionalFormatting sqref="T18:T30">
    <cfRule type="expression" dxfId="4" priority="4">
      <formula>$T$12&lt;$D$12</formula>
    </cfRule>
  </conditionalFormatting>
  <conditionalFormatting sqref="V18:V30">
    <cfRule type="expression" dxfId="3" priority="3">
      <formula>$V$12&lt;$D$12</formula>
    </cfRule>
  </conditionalFormatting>
  <conditionalFormatting sqref="X18:X30">
    <cfRule type="expression" dxfId="2" priority="2">
      <formula>$X$12&lt;$D$12</formula>
    </cfRule>
  </conditionalFormatting>
  <conditionalFormatting sqref="Z18:Z30">
    <cfRule type="expression" dxfId="1" priority="1">
      <formula>$Z$12&lt;$D$12</formula>
    </cfRule>
  </conditionalFormatting>
  <printOptions horizontalCentered="1"/>
  <pageMargins left="0.74803149606299213" right="0.74803149606299213" top="0.59055118110236227" bottom="0.59055118110236227" header="0.51181102362204722" footer="0.51181102362204722"/>
  <pageSetup paperSize="9" scale="29"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C080B-1A53-4DED-8AB7-735AB73AC2B1}">
  <dimension ref="A1:A3"/>
  <sheetViews>
    <sheetView workbookViewId="0">
      <selection activeCell="A2" sqref="A2:A3"/>
    </sheetView>
  </sheetViews>
  <sheetFormatPr defaultColWidth="9.140625" defaultRowHeight="12.75" x14ac:dyDescent="0.2"/>
  <cols>
    <col min="1" max="16384" width="9.140625" style="85"/>
  </cols>
  <sheetData>
    <row r="1" spans="1:1" x14ac:dyDescent="0.2">
      <c r="A1" s="86" t="s">
        <v>128</v>
      </c>
    </row>
    <row r="2" spans="1:1" x14ac:dyDescent="0.2">
      <c r="A2" s="85" t="s">
        <v>126</v>
      </c>
    </row>
    <row r="3" spans="1:1" x14ac:dyDescent="0.2">
      <c r="A3" s="85" t="s">
        <v>127</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Technical evaluation</vt:lpstr>
      <vt:lpstr>Demo evaluation</vt:lpstr>
      <vt:lpstr>DropdownLists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Nelius Jordaan</cp:lastModifiedBy>
  <cp:lastPrinted>2021-08-24T14:19:58Z</cp:lastPrinted>
  <dcterms:created xsi:type="dcterms:W3CDTF">2008-02-26T06:36:02Z</dcterms:created>
  <dcterms:modified xsi:type="dcterms:W3CDTF">2022-03-16T08:45:26Z</dcterms:modified>
</cp:coreProperties>
</file>